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'DC45'!$A$1:$AA$55</definedName>
    <definedName name="_xlnm.Print_Area" localSheetId="11">'DC6'!$A$1:$AA$55</definedName>
    <definedName name="_xlnm.Print_Area" localSheetId="20">'DC7'!$A$1:$AA$55</definedName>
    <definedName name="_xlnm.Print_Area" localSheetId="26">'DC8'!$A$1:$AA$55</definedName>
    <definedName name="_xlnm.Print_Area" localSheetId="31">'DC9'!$A$1:$AA$55</definedName>
    <definedName name="_xlnm.Print_Area" localSheetId="5">'NC061'!$A$1:$AA$55</definedName>
    <definedName name="_xlnm.Print_Area" localSheetId="6">'NC062'!$A$1:$AA$55</definedName>
    <definedName name="_xlnm.Print_Area" localSheetId="7">'NC064'!$A$1:$AA$55</definedName>
    <definedName name="_xlnm.Print_Area" localSheetId="8">'NC065'!$A$1:$AA$55</definedName>
    <definedName name="_xlnm.Print_Area" localSheetId="9">'NC066'!$A$1:$AA$55</definedName>
    <definedName name="_xlnm.Print_Area" localSheetId="10">'NC067'!$A$1:$AA$55</definedName>
    <definedName name="_xlnm.Print_Area" localSheetId="12">'NC071'!$A$1:$AA$55</definedName>
    <definedName name="_xlnm.Print_Area" localSheetId="13">'NC072'!$A$1:$AA$55</definedName>
    <definedName name="_xlnm.Print_Area" localSheetId="14">'NC073'!$A$1:$AA$55</definedName>
    <definedName name="_xlnm.Print_Area" localSheetId="15">'NC074'!$A$1:$AA$55</definedName>
    <definedName name="_xlnm.Print_Area" localSheetId="16">'NC075'!$A$1:$AA$55</definedName>
    <definedName name="_xlnm.Print_Area" localSheetId="17">'NC076'!$A$1:$AA$55</definedName>
    <definedName name="_xlnm.Print_Area" localSheetId="18">'NC077'!$A$1:$AA$55</definedName>
    <definedName name="_xlnm.Print_Area" localSheetId="19">'NC078'!$A$1:$AA$55</definedName>
    <definedName name="_xlnm.Print_Area" localSheetId="21">'NC082'!$A$1:$AA$55</definedName>
    <definedName name="_xlnm.Print_Area" localSheetId="22">'NC084'!$A$1:$AA$55</definedName>
    <definedName name="_xlnm.Print_Area" localSheetId="23">'NC085'!$A$1:$AA$55</definedName>
    <definedName name="_xlnm.Print_Area" localSheetId="24">'NC086'!$A$1:$AA$55</definedName>
    <definedName name="_xlnm.Print_Area" localSheetId="25">'NC087'!$A$1:$AA$55</definedName>
    <definedName name="_xlnm.Print_Area" localSheetId="27">'NC091'!$A$1:$AA$55</definedName>
    <definedName name="_xlnm.Print_Area" localSheetId="28">'NC092'!$A$1:$AA$55</definedName>
    <definedName name="_xlnm.Print_Area" localSheetId="29">'NC093'!$A$1:$AA$55</definedName>
    <definedName name="_xlnm.Print_Area" localSheetId="30">'NC094'!$A$1:$AA$55</definedName>
    <definedName name="_xlnm.Print_Area" localSheetId="1">'NC451'!$A$1:$AA$55</definedName>
    <definedName name="_xlnm.Print_Area" localSheetId="2">'NC452'!$A$1:$AA$55</definedName>
    <definedName name="_xlnm.Print_Area" localSheetId="3">'NC453'!$A$1:$AA$55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<sst xmlns="http://schemas.openxmlformats.org/spreadsheetml/2006/main" count="2752" uniqueCount="95">
  <si>
    <t>Northern Cape: Joe Morolong(NC451)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</si>
  <si>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</si>
  <si>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</si>
  <si>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</si>
  <si>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</si>
  <si>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</si>
  <si>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</si>
  <si>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</si>
  <si>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</si>
  <si>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</si>
  <si>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</si>
  <si>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</si>
  <si>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</si>
  <si>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</si>
  <si>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</si>
  <si>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</si>
  <si>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</si>
  <si>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</si>
  <si>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</si>
  <si>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</si>
  <si>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</si>
  <si>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</si>
  <si>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</si>
  <si>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</si>
  <si>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</si>
  <si>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</si>
  <si>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</si>
  <si>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</si>
  <si>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</si>
  <si>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</si>
  <si>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</si>
  <si>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</si>
  <si>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</si>
  <si>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</si>
  <si>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</si>
  <si>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</si>
  <si>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</si>
  <si>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</si>
  <si>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</si>
  <si>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</si>
  <si>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</si>
  <si>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</si>
  <si>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</si>
  <si>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</si>
  <si>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</si>
  <si>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</si>
  <si>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</si>
  <si>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</si>
  <si>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</si>
  <si>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</si>
  <si>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</si>
  <si>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</si>
  <si>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</si>
  <si>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</si>
  <si>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</si>
  <si>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</si>
  <si>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</si>
  <si>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Northern Cape: Ga-Segonyana(NC452) - Table C2 Quarterly Budgeted Financial Performance by Functional Classification for 3rd Quarter ended 31 March 2020 (Figures Finalised as at 2020/05/14)</t>
  </si>
  <si>
    <t>Northern Cape: Gamagara(NC453) - Table C2 Quarterly Budgeted Financial Performance by Functional Classification for 3rd Quarter ended 31 March 2020 (Figures Finalised as at 2020/05/14)</t>
  </si>
  <si>
    <t>Northern Cape: John Taolo Gaetsewe(DC45) - Table C2 Quarterly Budgeted Financial Performance by Functional Classification for 3rd Quarter ended 31 March 2020 (Figures Finalised as at 2020/05/14)</t>
  </si>
  <si>
    <t>Northern Cape: Richtersveld(NC061) - Table C2 Quarterly Budgeted Financial Performance by Functional Classification for 3rd Quarter ended 31 March 2020 (Figures Finalised as at 2020/05/14)</t>
  </si>
  <si>
    <t>Northern Cape: Nama Khoi(NC062) - Table C2 Quarterly Budgeted Financial Performance by Functional Classification for 3rd Quarter ended 31 March 2020 (Figures Finalised as at 2020/05/14)</t>
  </si>
  <si>
    <t>Northern Cape: Kamiesberg(NC064) - Table C2 Quarterly Budgeted Financial Performance by Functional Classification for 3rd Quarter ended 31 March 2020 (Figures Finalised as at 2020/05/14)</t>
  </si>
  <si>
    <t>Northern Cape: Hantam(NC065) - Table C2 Quarterly Budgeted Financial Performance by Functional Classification for 3rd Quarter ended 31 March 2020 (Figures Finalised as at 2020/05/14)</t>
  </si>
  <si>
    <t>Northern Cape: Karoo Hoogland(NC066) - Table C2 Quarterly Budgeted Financial Performance by Functional Classification for 3rd Quarter ended 31 March 2020 (Figures Finalised as at 2020/05/14)</t>
  </si>
  <si>
    <t>Northern Cape: Khai-Ma(NC067) - Table C2 Quarterly Budgeted Financial Performance by Functional Classification for 3rd Quarter ended 31 March 2020 (Figures Finalised as at 2020/05/14)</t>
  </si>
  <si>
    <t>Northern Cape: Namakwa(DC6) - Table C2 Quarterly Budgeted Financial Performance by Functional Classification for 3rd Quarter ended 31 March 2020 (Figures Finalised as at 2020/05/14)</t>
  </si>
  <si>
    <t>Northern Cape: Ubuntu(NC071) - Table C2 Quarterly Budgeted Financial Performance by Functional Classification for 3rd Quarter ended 31 March 2020 (Figures Finalised as at 2020/05/14)</t>
  </si>
  <si>
    <t>Northern Cape: Umsobomvu(NC072) - Table C2 Quarterly Budgeted Financial Performance by Functional Classification for 3rd Quarter ended 31 March 2020 (Figures Finalised as at 2020/05/14)</t>
  </si>
  <si>
    <t>Northern Cape: Emthanjeni(NC073) - Table C2 Quarterly Budgeted Financial Performance by Functional Classification for 3rd Quarter ended 31 March 2020 (Figures Finalised as at 2020/05/14)</t>
  </si>
  <si>
    <t>Northern Cape: Kareeberg(NC074) - Table C2 Quarterly Budgeted Financial Performance by Functional Classification for 3rd Quarter ended 31 March 2020 (Figures Finalised as at 2020/05/14)</t>
  </si>
  <si>
    <t>Northern Cape: Renosterberg(NC075) - Table C2 Quarterly Budgeted Financial Performance by Functional Classification for 3rd Quarter ended 31 March 2020 (Figures Finalised as at 2020/05/14)</t>
  </si>
  <si>
    <t>Northern Cape: Thembelihle(NC076) - Table C2 Quarterly Budgeted Financial Performance by Functional Classification for 3rd Quarter ended 31 March 2020 (Figures Finalised as at 2020/05/14)</t>
  </si>
  <si>
    <t>Northern Cape: Siyathemba(NC077) - Table C2 Quarterly Budgeted Financial Performance by Functional Classification for 3rd Quarter ended 31 March 2020 (Figures Finalised as at 2020/05/14)</t>
  </si>
  <si>
    <t>Northern Cape: Siyancuma(NC078) - Table C2 Quarterly Budgeted Financial Performance by Functional Classification for 3rd Quarter ended 31 March 2020 (Figures Finalised as at 2020/05/14)</t>
  </si>
  <si>
    <t>Northern Cape: Pixley Ka Seme (NC)(DC7) - Table C2 Quarterly Budgeted Financial Performance by Functional Classification for 3rd Quarter ended 31 March 2020 (Figures Finalised as at 2020/05/14)</t>
  </si>
  <si>
    <t>Northern Cape: !Kai! Garib(NC082) - Table C2 Quarterly Budgeted Financial Performance by Functional Classification for 3rd Quarter ended 31 March 2020 (Figures Finalised as at 2020/05/14)</t>
  </si>
  <si>
    <t>Northern Cape: !Kheis(NC084) - Table C2 Quarterly Budgeted Financial Performance by Functional Classification for 3rd Quarter ended 31 March 2020 (Figures Finalised as at 2020/05/14)</t>
  </si>
  <si>
    <t>Northern Cape: Tsantsabane(NC085) - Table C2 Quarterly Budgeted Financial Performance by Functional Classification for 3rd Quarter ended 31 March 2020 (Figures Finalised as at 2020/05/14)</t>
  </si>
  <si>
    <t>Northern Cape: Kgatelopele(NC086) - Table C2 Quarterly Budgeted Financial Performance by Functional Classification for 3rd Quarter ended 31 March 2020 (Figures Finalised as at 2020/05/14)</t>
  </si>
  <si>
    <t>Northern Cape: Dawid Kruiper(NC087) - Table C2 Quarterly Budgeted Financial Performance by Functional Classification for 3rd Quarter ended 31 March 2020 (Figures Finalised as at 2020/05/14)</t>
  </si>
  <si>
    <t>Northern Cape: Z F Mgcawu(DC8) - Table C2 Quarterly Budgeted Financial Performance by Functional Classification for 3rd Quarter ended 31 March 2020 (Figures Finalised as at 2020/05/14)</t>
  </si>
  <si>
    <t>Northern Cape: Sol Plaatje(NC091) - Table C2 Quarterly Budgeted Financial Performance by Functional Classification for 3rd Quarter ended 31 March 2020 (Figures Finalised as at 2020/05/14)</t>
  </si>
  <si>
    <t>Northern Cape: Dikgatlong(NC092) - Table C2 Quarterly Budgeted Financial Performance by Functional Classification for 3rd Quarter ended 31 March 2020 (Figures Finalised as at 2020/05/14)</t>
  </si>
  <si>
    <t>Northern Cape: Magareng(NC093) - Table C2 Quarterly Budgeted Financial Performance by Functional Classification for 3rd Quarter ended 31 March 2020 (Figures Finalised as at 2020/05/14)</t>
  </si>
  <si>
    <t>Northern Cape: Phokwane(NC094) - Table C2 Quarterly Budgeted Financial Performance by Functional Classification for 3rd Quarter ended 31 March 2020 (Figures Finalised as at 2020/05/14)</t>
  </si>
  <si>
    <t>Northern Cape: Frances Baard(DC9)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</si>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</sst>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3007864508</v>
      </c>
      <c r="D5" s="19">
        <f>SUM(D6:D8)</f>
        <v>0</v>
      </c>
      <c r="E5" s="20">
        <f t="shared" si="0"/>
        <v>3604398882</v>
      </c>
      <c r="F5" s="21">
        <f t="shared" si="0"/>
        <v>3588061738</v>
      </c>
      <c r="G5" s="21">
        <f t="shared" si="0"/>
        <v>853372688</v>
      </c>
      <c r="H5" s="21">
        <f t="shared" si="0"/>
        <v>234444276</v>
      </c>
      <c r="I5" s="21">
        <f t="shared" si="0"/>
        <v>58253309</v>
      </c>
      <c r="J5" s="21">
        <f t="shared" si="0"/>
        <v>1146070273</v>
      </c>
      <c r="K5" s="21">
        <f t="shared" si="0"/>
        <v>196149088</v>
      </c>
      <c r="L5" s="21">
        <f t="shared" si="0"/>
        <v>141398228</v>
      </c>
      <c r="M5" s="21">
        <f t="shared" si="0"/>
        <v>509765176</v>
      </c>
      <c r="N5" s="21">
        <f t="shared" si="0"/>
        <v>847312492</v>
      </c>
      <c r="O5" s="21">
        <f t="shared" si="0"/>
        <v>169641769</v>
      </c>
      <c r="P5" s="21">
        <f t="shared" si="0"/>
        <v>186003763</v>
      </c>
      <c r="Q5" s="21">
        <f t="shared" si="0"/>
        <v>323901861</v>
      </c>
      <c r="R5" s="21">
        <f t="shared" si="0"/>
        <v>679547393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2672930158</v>
      </c>
      <c r="X5" s="21">
        <f t="shared" si="0"/>
        <v>4166376230</v>
      </c>
      <c r="Y5" s="21">
        <f t="shared" si="0"/>
        <v>-1493446072</v>
      </c>
      <c r="Z5" s="4">
        <f>+IF(X5&lt;&gt;0,+(Y5/X5)*100,0)</f>
        <v>-35.84520431079744</v>
      </c>
      <c r="AA5" s="19">
        <f>SUM(AA6:AA8)</f>
        <v>3588061738</v>
      </c>
    </row>
    <row r="6" spans="1:27" ht="12.75">
      <c r="A6" s="5" t="s">
        <v>32</v>
      </c>
      <c r="B6" s="3"/>
      <c r="C6" s="22">
        <v>734343667</v>
      </c>
      <c r="D6" s="22"/>
      <c r="E6" s="23">
        <v>776532378</v>
      </c>
      <c r="F6" s="24">
        <v>829024080</v>
      </c>
      <c r="G6" s="24">
        <v>218852230</v>
      </c>
      <c r="H6" s="24">
        <v>-12613666</v>
      </c>
      <c r="I6" s="24">
        <v>23041731</v>
      </c>
      <c r="J6" s="24">
        <v>229280295</v>
      </c>
      <c r="K6" s="24">
        <v>15790628</v>
      </c>
      <c r="L6" s="24">
        <v>13300469</v>
      </c>
      <c r="M6" s="24">
        <v>123310456</v>
      </c>
      <c r="N6" s="24">
        <v>152401553</v>
      </c>
      <c r="O6" s="24">
        <v>13497461</v>
      </c>
      <c r="P6" s="24">
        <v>15805918</v>
      </c>
      <c r="Q6" s="24">
        <v>75950830</v>
      </c>
      <c r="R6" s="24">
        <v>105254209</v>
      </c>
      <c r="S6" s="24"/>
      <c r="T6" s="24"/>
      <c r="U6" s="24"/>
      <c r="V6" s="24"/>
      <c r="W6" s="24">
        <v>486936057</v>
      </c>
      <c r="X6" s="24">
        <v>618458185</v>
      </c>
      <c r="Y6" s="24">
        <v>-131522128</v>
      </c>
      <c r="Z6" s="6">
        <v>-21.27</v>
      </c>
      <c r="AA6" s="22">
        <v>829024080</v>
      </c>
    </row>
    <row r="7" spans="1:27" ht="12.75">
      <c r="A7" s="5" t="s">
        <v>33</v>
      </c>
      <c r="B7" s="3"/>
      <c r="C7" s="25">
        <v>2271137582</v>
      </c>
      <c r="D7" s="25"/>
      <c r="E7" s="26">
        <v>2823848814</v>
      </c>
      <c r="F7" s="27">
        <v>2755254566</v>
      </c>
      <c r="G7" s="27">
        <v>634520458</v>
      </c>
      <c r="H7" s="27">
        <v>247057942</v>
      </c>
      <c r="I7" s="27">
        <v>35211578</v>
      </c>
      <c r="J7" s="27">
        <v>916789978</v>
      </c>
      <c r="K7" s="27">
        <v>180358460</v>
      </c>
      <c r="L7" s="27">
        <v>128097759</v>
      </c>
      <c r="M7" s="27">
        <v>386454720</v>
      </c>
      <c r="N7" s="27">
        <v>694910939</v>
      </c>
      <c r="O7" s="27">
        <v>156144308</v>
      </c>
      <c r="P7" s="27">
        <v>169151509</v>
      </c>
      <c r="Q7" s="27">
        <v>248250445</v>
      </c>
      <c r="R7" s="27">
        <v>573546262</v>
      </c>
      <c r="S7" s="27"/>
      <c r="T7" s="27"/>
      <c r="U7" s="27"/>
      <c r="V7" s="27"/>
      <c r="W7" s="27">
        <v>2185247179</v>
      </c>
      <c r="X7" s="27">
        <v>3545080727</v>
      </c>
      <c r="Y7" s="27">
        <v>-1359833548</v>
      </c>
      <c r="Z7" s="7">
        <v>-38.36</v>
      </c>
      <c r="AA7" s="25">
        <v>2755254566</v>
      </c>
    </row>
    <row r="8" spans="1:27" ht="12.75">
      <c r="A8" s="5" t="s">
        <v>34</v>
      </c>
      <c r="B8" s="3"/>
      <c r="C8" s="22">
        <v>2383259</v>
      </c>
      <c r="D8" s="22"/>
      <c r="E8" s="23">
        <v>4017690</v>
      </c>
      <c r="F8" s="24">
        <v>3783092</v>
      </c>
      <c r="G8" s="24"/>
      <c r="H8" s="24"/>
      <c r="I8" s="24"/>
      <c r="J8" s="24"/>
      <c r="K8" s="24"/>
      <c r="L8" s="24"/>
      <c r="M8" s="24"/>
      <c r="N8" s="24"/>
      <c r="O8" s="24"/>
      <c r="P8" s="24">
        <v>1046336</v>
      </c>
      <c r="Q8" s="24">
        <v>-299414</v>
      </c>
      <c r="R8" s="24">
        <v>746922</v>
      </c>
      <c r="S8" s="24"/>
      <c r="T8" s="24"/>
      <c r="U8" s="24"/>
      <c r="V8" s="24"/>
      <c r="W8" s="24">
        <v>746922</v>
      </c>
      <c r="X8" s="24">
        <v>2837318</v>
      </c>
      <c r="Y8" s="24">
        <v>-2090396</v>
      </c>
      <c r="Z8" s="6">
        <v>-73.68</v>
      </c>
      <c r="AA8" s="22">
        <v>3783092</v>
      </c>
    </row>
    <row r="9" spans="1:27" ht="12.75">
      <c r="A9" s="2" t="s">
        <v>35</v>
      </c>
      <c r="B9" s="3"/>
      <c r="C9" s="19">
        <f aca="true" t="shared" si="1" ref="C9:Y9">SUM(C10:C14)</f>
        <v>146441622</v>
      </c>
      <c r="D9" s="19">
        <f>SUM(D10:D14)</f>
        <v>0</v>
      </c>
      <c r="E9" s="20">
        <f t="shared" si="1"/>
        <v>217931444</v>
      </c>
      <c r="F9" s="21">
        <f t="shared" si="1"/>
        <v>227373006</v>
      </c>
      <c r="G9" s="21">
        <f t="shared" si="1"/>
        <v>6923927</v>
      </c>
      <c r="H9" s="21">
        <f t="shared" si="1"/>
        <v>6877201</v>
      </c>
      <c r="I9" s="21">
        <f t="shared" si="1"/>
        <v>6614011</v>
      </c>
      <c r="J9" s="21">
        <f t="shared" si="1"/>
        <v>20415139</v>
      </c>
      <c r="K9" s="21">
        <f t="shared" si="1"/>
        <v>12749161</v>
      </c>
      <c r="L9" s="21">
        <f t="shared" si="1"/>
        <v>15573581</v>
      </c>
      <c r="M9" s="21">
        <f t="shared" si="1"/>
        <v>9305373</v>
      </c>
      <c r="N9" s="21">
        <f t="shared" si="1"/>
        <v>37628115</v>
      </c>
      <c r="O9" s="21">
        <f t="shared" si="1"/>
        <v>8895112</v>
      </c>
      <c r="P9" s="21">
        <f t="shared" si="1"/>
        <v>8892944</v>
      </c>
      <c r="Q9" s="21">
        <f t="shared" si="1"/>
        <v>23494681</v>
      </c>
      <c r="R9" s="21">
        <f t="shared" si="1"/>
        <v>41282737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99325991</v>
      </c>
      <c r="X9" s="21">
        <f t="shared" si="1"/>
        <v>181594806</v>
      </c>
      <c r="Y9" s="21">
        <f t="shared" si="1"/>
        <v>-82268815</v>
      </c>
      <c r="Z9" s="4">
        <f>+IF(X9&lt;&gt;0,+(Y9/X9)*100,0)</f>
        <v>-45.30350664324617</v>
      </c>
      <c r="AA9" s="19">
        <f>SUM(AA10:AA14)</f>
        <v>227373006</v>
      </c>
    </row>
    <row r="10" spans="1:27" ht="12.75">
      <c r="A10" s="5" t="s">
        <v>36</v>
      </c>
      <c r="B10" s="3"/>
      <c r="C10" s="22">
        <v>66633800</v>
      </c>
      <c r="D10" s="22"/>
      <c r="E10" s="23">
        <v>68502652</v>
      </c>
      <c r="F10" s="24">
        <v>65793818</v>
      </c>
      <c r="G10" s="24">
        <v>1352873</v>
      </c>
      <c r="H10" s="24">
        <v>1807370</v>
      </c>
      <c r="I10" s="24">
        <v>617974</v>
      </c>
      <c r="J10" s="24">
        <v>3778217</v>
      </c>
      <c r="K10" s="24">
        <v>3286788</v>
      </c>
      <c r="L10" s="24">
        <v>6847655</v>
      </c>
      <c r="M10" s="24">
        <v>2617516</v>
      </c>
      <c r="N10" s="24">
        <v>12751959</v>
      </c>
      <c r="O10" s="24">
        <v>2741823</v>
      </c>
      <c r="P10" s="24">
        <v>2232978</v>
      </c>
      <c r="Q10" s="24">
        <v>3753763</v>
      </c>
      <c r="R10" s="24">
        <v>8728564</v>
      </c>
      <c r="S10" s="24"/>
      <c r="T10" s="24"/>
      <c r="U10" s="24"/>
      <c r="V10" s="24"/>
      <c r="W10" s="24">
        <v>25258740</v>
      </c>
      <c r="X10" s="24">
        <v>49636582</v>
      </c>
      <c r="Y10" s="24">
        <v>-24377842</v>
      </c>
      <c r="Z10" s="6">
        <v>-49.11</v>
      </c>
      <c r="AA10" s="22">
        <v>65793818</v>
      </c>
    </row>
    <row r="11" spans="1:27" ht="12.75">
      <c r="A11" s="5" t="s">
        <v>37</v>
      </c>
      <c r="B11" s="3"/>
      <c r="C11" s="22">
        <v>14299117</v>
      </c>
      <c r="D11" s="22"/>
      <c r="E11" s="23">
        <v>42478815</v>
      </c>
      <c r="F11" s="24">
        <v>31392697</v>
      </c>
      <c r="G11" s="24">
        <v>728140</v>
      </c>
      <c r="H11" s="24">
        <v>202387</v>
      </c>
      <c r="I11" s="24">
        <v>1541959</v>
      </c>
      <c r="J11" s="24">
        <v>2472486</v>
      </c>
      <c r="K11" s="24">
        <v>2634663</v>
      </c>
      <c r="L11" s="24">
        <v>2205100</v>
      </c>
      <c r="M11" s="24">
        <v>1894428</v>
      </c>
      <c r="N11" s="24">
        <v>6734191</v>
      </c>
      <c r="O11" s="24">
        <v>1583502</v>
      </c>
      <c r="P11" s="24">
        <v>1948877</v>
      </c>
      <c r="Q11" s="24">
        <v>17472226</v>
      </c>
      <c r="R11" s="24">
        <v>21004605</v>
      </c>
      <c r="S11" s="24"/>
      <c r="T11" s="24"/>
      <c r="U11" s="24"/>
      <c r="V11" s="24"/>
      <c r="W11" s="24">
        <v>30211282</v>
      </c>
      <c r="X11" s="24">
        <v>23144405</v>
      </c>
      <c r="Y11" s="24">
        <v>7066877</v>
      </c>
      <c r="Z11" s="6">
        <v>30.53</v>
      </c>
      <c r="AA11" s="22">
        <v>31392697</v>
      </c>
    </row>
    <row r="12" spans="1:27" ht="12.75">
      <c r="A12" s="5" t="s">
        <v>38</v>
      </c>
      <c r="B12" s="3"/>
      <c r="C12" s="22">
        <v>58655517</v>
      </c>
      <c r="D12" s="22"/>
      <c r="E12" s="23">
        <v>67839830</v>
      </c>
      <c r="F12" s="24">
        <v>92153542</v>
      </c>
      <c r="G12" s="24">
        <v>3733104</v>
      </c>
      <c r="H12" s="24">
        <v>3113518</v>
      </c>
      <c r="I12" s="24">
        <v>3450995</v>
      </c>
      <c r="J12" s="24">
        <v>10297617</v>
      </c>
      <c r="K12" s="24">
        <v>3427141</v>
      </c>
      <c r="L12" s="24">
        <v>5421419</v>
      </c>
      <c r="M12" s="24">
        <v>3685834</v>
      </c>
      <c r="N12" s="24">
        <v>12534394</v>
      </c>
      <c r="O12" s="24">
        <v>3388486</v>
      </c>
      <c r="P12" s="24">
        <v>6059866</v>
      </c>
      <c r="Q12" s="24">
        <v>1111232</v>
      </c>
      <c r="R12" s="24">
        <v>10559584</v>
      </c>
      <c r="S12" s="24"/>
      <c r="T12" s="24"/>
      <c r="U12" s="24"/>
      <c r="V12" s="24"/>
      <c r="W12" s="24">
        <v>33391595</v>
      </c>
      <c r="X12" s="24">
        <v>80876118</v>
      </c>
      <c r="Y12" s="24">
        <v>-47484523</v>
      </c>
      <c r="Z12" s="6">
        <v>-58.71</v>
      </c>
      <c r="AA12" s="22">
        <v>92153542</v>
      </c>
    </row>
    <row r="13" spans="1:27" ht="12.75">
      <c r="A13" s="5" t="s">
        <v>39</v>
      </c>
      <c r="B13" s="3"/>
      <c r="C13" s="22">
        <v>4507226</v>
      </c>
      <c r="D13" s="22"/>
      <c r="E13" s="23">
        <v>28667030</v>
      </c>
      <c r="F13" s="24">
        <v>29617832</v>
      </c>
      <c r="G13" s="24">
        <v>985594</v>
      </c>
      <c r="H13" s="24">
        <v>1639628</v>
      </c>
      <c r="I13" s="24">
        <v>917521</v>
      </c>
      <c r="J13" s="24">
        <v>3542743</v>
      </c>
      <c r="K13" s="24">
        <v>906953</v>
      </c>
      <c r="L13" s="24">
        <v>948356</v>
      </c>
      <c r="M13" s="24">
        <v>1047852</v>
      </c>
      <c r="N13" s="24">
        <v>2903161</v>
      </c>
      <c r="O13" s="24">
        <v>1114803</v>
      </c>
      <c r="P13" s="24">
        <v>892749</v>
      </c>
      <c r="Q13" s="24">
        <v>1017654</v>
      </c>
      <c r="R13" s="24">
        <v>3025206</v>
      </c>
      <c r="S13" s="24"/>
      <c r="T13" s="24"/>
      <c r="U13" s="24"/>
      <c r="V13" s="24"/>
      <c r="W13" s="24">
        <v>9471110</v>
      </c>
      <c r="X13" s="24">
        <v>21687618</v>
      </c>
      <c r="Y13" s="24">
        <v>-12216508</v>
      </c>
      <c r="Z13" s="6">
        <v>-56.33</v>
      </c>
      <c r="AA13" s="22">
        <v>29617832</v>
      </c>
    </row>
    <row r="14" spans="1:27" ht="12.75">
      <c r="A14" s="5" t="s">
        <v>40</v>
      </c>
      <c r="B14" s="3"/>
      <c r="C14" s="25">
        <v>2345962</v>
      </c>
      <c r="D14" s="25"/>
      <c r="E14" s="26">
        <v>10443117</v>
      </c>
      <c r="F14" s="27">
        <v>8415117</v>
      </c>
      <c r="G14" s="27">
        <v>124216</v>
      </c>
      <c r="H14" s="27">
        <v>114298</v>
      </c>
      <c r="I14" s="27">
        <v>85562</v>
      </c>
      <c r="J14" s="27">
        <v>324076</v>
      </c>
      <c r="K14" s="27">
        <v>2493616</v>
      </c>
      <c r="L14" s="27">
        <v>151051</v>
      </c>
      <c r="M14" s="27">
        <v>59743</v>
      </c>
      <c r="N14" s="27">
        <v>2704410</v>
      </c>
      <c r="O14" s="27">
        <v>66498</v>
      </c>
      <c r="P14" s="27">
        <v>-2241526</v>
      </c>
      <c r="Q14" s="27">
        <v>139806</v>
      </c>
      <c r="R14" s="27">
        <v>-2035222</v>
      </c>
      <c r="S14" s="27"/>
      <c r="T14" s="27"/>
      <c r="U14" s="27"/>
      <c r="V14" s="27"/>
      <c r="W14" s="27">
        <v>993264</v>
      </c>
      <c r="X14" s="27">
        <v>6250083</v>
      </c>
      <c r="Y14" s="27">
        <v>-5256819</v>
      </c>
      <c r="Z14" s="7">
        <v>-84.11</v>
      </c>
      <c r="AA14" s="25">
        <v>8415117</v>
      </c>
    </row>
    <row r="15" spans="1:27" ht="12.75">
      <c r="A15" s="2" t="s">
        <v>41</v>
      </c>
      <c r="B15" s="8"/>
      <c r="C15" s="19">
        <f aca="true" t="shared" si="2" ref="C15:Y15">SUM(C16:C18)</f>
        <v>218021124</v>
      </c>
      <c r="D15" s="19">
        <f>SUM(D16:D18)</f>
        <v>0</v>
      </c>
      <c r="E15" s="20">
        <f t="shared" si="2"/>
        <v>399665696</v>
      </c>
      <c r="F15" s="21">
        <f t="shared" si="2"/>
        <v>391446277</v>
      </c>
      <c r="G15" s="21">
        <f t="shared" si="2"/>
        <v>26057800</v>
      </c>
      <c r="H15" s="21">
        <f t="shared" si="2"/>
        <v>6652702</v>
      </c>
      <c r="I15" s="21">
        <f t="shared" si="2"/>
        <v>8845509</v>
      </c>
      <c r="J15" s="21">
        <f t="shared" si="2"/>
        <v>41556011</v>
      </c>
      <c r="K15" s="21">
        <f t="shared" si="2"/>
        <v>10976940</v>
      </c>
      <c r="L15" s="21">
        <f t="shared" si="2"/>
        <v>9044898</v>
      </c>
      <c r="M15" s="21">
        <f t="shared" si="2"/>
        <v>10445632</v>
      </c>
      <c r="N15" s="21">
        <f t="shared" si="2"/>
        <v>30467470</v>
      </c>
      <c r="O15" s="21">
        <f t="shared" si="2"/>
        <v>69198183</v>
      </c>
      <c r="P15" s="21">
        <f t="shared" si="2"/>
        <v>6428196</v>
      </c>
      <c r="Q15" s="21">
        <f t="shared" si="2"/>
        <v>32779340</v>
      </c>
      <c r="R15" s="21">
        <f t="shared" si="2"/>
        <v>108405719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180429200</v>
      </c>
      <c r="X15" s="21">
        <f t="shared" si="2"/>
        <v>259008498</v>
      </c>
      <c r="Y15" s="21">
        <f t="shared" si="2"/>
        <v>-78579298</v>
      </c>
      <c r="Z15" s="4">
        <f>+IF(X15&lt;&gt;0,+(Y15/X15)*100,0)</f>
        <v>-30.338501866452273</v>
      </c>
      <c r="AA15" s="19">
        <f>SUM(AA16:AA18)</f>
        <v>391446277</v>
      </c>
    </row>
    <row r="16" spans="1:27" ht="12.75">
      <c r="A16" s="5" t="s">
        <v>42</v>
      </c>
      <c r="B16" s="3"/>
      <c r="C16" s="22">
        <v>103091351</v>
      </c>
      <c r="D16" s="22"/>
      <c r="E16" s="23">
        <v>143132862</v>
      </c>
      <c r="F16" s="24">
        <v>142388437</v>
      </c>
      <c r="G16" s="24">
        <v>13772587</v>
      </c>
      <c r="H16" s="24">
        <v>-18788</v>
      </c>
      <c r="I16" s="24">
        <v>3397865</v>
      </c>
      <c r="J16" s="24">
        <v>17151664</v>
      </c>
      <c r="K16" s="24">
        <v>2714737</v>
      </c>
      <c r="L16" s="24">
        <v>-1174568</v>
      </c>
      <c r="M16" s="24">
        <v>6682937</v>
      </c>
      <c r="N16" s="24">
        <v>8223106</v>
      </c>
      <c r="O16" s="24">
        <v>7424097</v>
      </c>
      <c r="P16" s="24">
        <v>3753507</v>
      </c>
      <c r="Q16" s="24">
        <v>23913030</v>
      </c>
      <c r="R16" s="24">
        <v>35090634</v>
      </c>
      <c r="S16" s="24"/>
      <c r="T16" s="24"/>
      <c r="U16" s="24"/>
      <c r="V16" s="24"/>
      <c r="W16" s="24">
        <v>60465404</v>
      </c>
      <c r="X16" s="24">
        <v>88667813</v>
      </c>
      <c r="Y16" s="24">
        <v>-28202409</v>
      </c>
      <c r="Z16" s="6">
        <v>-31.81</v>
      </c>
      <c r="AA16" s="22">
        <v>142388437</v>
      </c>
    </row>
    <row r="17" spans="1:27" ht="12.75">
      <c r="A17" s="5" t="s">
        <v>43</v>
      </c>
      <c r="B17" s="3"/>
      <c r="C17" s="22">
        <v>111711494</v>
      </c>
      <c r="D17" s="22"/>
      <c r="E17" s="23">
        <v>243057593</v>
      </c>
      <c r="F17" s="24">
        <v>235591470</v>
      </c>
      <c r="G17" s="24">
        <v>12154774</v>
      </c>
      <c r="H17" s="24">
        <v>6632178</v>
      </c>
      <c r="I17" s="24">
        <v>5504403</v>
      </c>
      <c r="J17" s="24">
        <v>24291355</v>
      </c>
      <c r="K17" s="24">
        <v>8248567</v>
      </c>
      <c r="L17" s="24">
        <v>10216274</v>
      </c>
      <c r="M17" s="24">
        <v>3653636</v>
      </c>
      <c r="N17" s="24">
        <v>22118477</v>
      </c>
      <c r="O17" s="24">
        <v>61009258</v>
      </c>
      <c r="P17" s="24">
        <v>2667433</v>
      </c>
      <c r="Q17" s="24">
        <v>8785890</v>
      </c>
      <c r="R17" s="24">
        <v>72462581</v>
      </c>
      <c r="S17" s="24"/>
      <c r="T17" s="24"/>
      <c r="U17" s="24"/>
      <c r="V17" s="24"/>
      <c r="W17" s="24">
        <v>118872413</v>
      </c>
      <c r="X17" s="24">
        <v>162505207</v>
      </c>
      <c r="Y17" s="24">
        <v>-43632794</v>
      </c>
      <c r="Z17" s="6">
        <v>-26.85</v>
      </c>
      <c r="AA17" s="22">
        <v>235591470</v>
      </c>
    </row>
    <row r="18" spans="1:27" ht="12.75">
      <c r="A18" s="5" t="s">
        <v>44</v>
      </c>
      <c r="B18" s="3"/>
      <c r="C18" s="22">
        <v>3218279</v>
      </c>
      <c r="D18" s="22"/>
      <c r="E18" s="23">
        <v>13475241</v>
      </c>
      <c r="F18" s="24">
        <v>13466370</v>
      </c>
      <c r="G18" s="24">
        <v>130439</v>
      </c>
      <c r="H18" s="24">
        <v>39312</v>
      </c>
      <c r="I18" s="24">
        <v>-56759</v>
      </c>
      <c r="J18" s="24">
        <v>112992</v>
      </c>
      <c r="K18" s="24">
        <v>13636</v>
      </c>
      <c r="L18" s="24">
        <v>3192</v>
      </c>
      <c r="M18" s="24">
        <v>109059</v>
      </c>
      <c r="N18" s="24">
        <v>125887</v>
      </c>
      <c r="O18" s="24">
        <v>764828</v>
      </c>
      <c r="P18" s="24">
        <v>7256</v>
      </c>
      <c r="Q18" s="24">
        <v>80420</v>
      </c>
      <c r="R18" s="24">
        <v>852504</v>
      </c>
      <c r="S18" s="24"/>
      <c r="T18" s="24"/>
      <c r="U18" s="24"/>
      <c r="V18" s="24"/>
      <c r="W18" s="24">
        <v>1091383</v>
      </c>
      <c r="X18" s="24">
        <v>7835478</v>
      </c>
      <c r="Y18" s="24">
        <v>-6744095</v>
      </c>
      <c r="Z18" s="6">
        <v>-86.07</v>
      </c>
      <c r="AA18" s="22">
        <v>13466370</v>
      </c>
    </row>
    <row r="19" spans="1:27" ht="12.75">
      <c r="A19" s="2" t="s">
        <v>45</v>
      </c>
      <c r="B19" s="8"/>
      <c r="C19" s="19">
        <f aca="true" t="shared" si="3" ref="C19:Y19">SUM(C20:C23)</f>
        <v>2916583682</v>
      </c>
      <c r="D19" s="19">
        <f>SUM(D20:D23)</f>
        <v>0</v>
      </c>
      <c r="E19" s="20">
        <f t="shared" si="3"/>
        <v>4456636386</v>
      </c>
      <c r="F19" s="21">
        <f t="shared" si="3"/>
        <v>4136228448</v>
      </c>
      <c r="G19" s="21">
        <f t="shared" si="3"/>
        <v>329890990</v>
      </c>
      <c r="H19" s="21">
        <f t="shared" si="3"/>
        <v>238917615</v>
      </c>
      <c r="I19" s="21">
        <f t="shared" si="3"/>
        <v>230276270</v>
      </c>
      <c r="J19" s="21">
        <f t="shared" si="3"/>
        <v>799084875</v>
      </c>
      <c r="K19" s="21">
        <f t="shared" si="3"/>
        <v>251909150</v>
      </c>
      <c r="L19" s="21">
        <f t="shared" si="3"/>
        <v>321676669</v>
      </c>
      <c r="M19" s="21">
        <f t="shared" si="3"/>
        <v>365957199</v>
      </c>
      <c r="N19" s="21">
        <f t="shared" si="3"/>
        <v>939543018</v>
      </c>
      <c r="O19" s="21">
        <f t="shared" si="3"/>
        <v>388373827</v>
      </c>
      <c r="P19" s="21">
        <f t="shared" si="3"/>
        <v>236379667</v>
      </c>
      <c r="Q19" s="21">
        <f t="shared" si="3"/>
        <v>340692031</v>
      </c>
      <c r="R19" s="21">
        <f t="shared" si="3"/>
        <v>965445525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2704073418</v>
      </c>
      <c r="X19" s="21">
        <f t="shared" si="3"/>
        <v>3557867879</v>
      </c>
      <c r="Y19" s="21">
        <f t="shared" si="3"/>
        <v>-853794461</v>
      </c>
      <c r="Z19" s="4">
        <f>+IF(X19&lt;&gt;0,+(Y19/X19)*100,0)</f>
        <v>-23.997362747488353</v>
      </c>
      <c r="AA19" s="19">
        <f>SUM(AA20:AA23)</f>
        <v>4136228448</v>
      </c>
    </row>
    <row r="20" spans="1:27" ht="12.75">
      <c r="A20" s="5" t="s">
        <v>46</v>
      </c>
      <c r="B20" s="3"/>
      <c r="C20" s="22">
        <v>1464711123</v>
      </c>
      <c r="D20" s="22"/>
      <c r="E20" s="23">
        <v>2355205932</v>
      </c>
      <c r="F20" s="24">
        <v>2220887037</v>
      </c>
      <c r="G20" s="24">
        <v>194080532</v>
      </c>
      <c r="H20" s="24">
        <v>151478711</v>
      </c>
      <c r="I20" s="24">
        <v>138156953</v>
      </c>
      <c r="J20" s="24">
        <v>483716196</v>
      </c>
      <c r="K20" s="24">
        <v>117601378</v>
      </c>
      <c r="L20" s="24">
        <v>167301085</v>
      </c>
      <c r="M20" s="24">
        <v>155308036</v>
      </c>
      <c r="N20" s="24">
        <v>440210499</v>
      </c>
      <c r="O20" s="24">
        <v>205520683</v>
      </c>
      <c r="P20" s="24">
        <v>147900004</v>
      </c>
      <c r="Q20" s="24">
        <v>152249772</v>
      </c>
      <c r="R20" s="24">
        <v>505670459</v>
      </c>
      <c r="S20" s="24"/>
      <c r="T20" s="24"/>
      <c r="U20" s="24"/>
      <c r="V20" s="24"/>
      <c r="W20" s="24">
        <v>1429597154</v>
      </c>
      <c r="X20" s="24">
        <v>1680580478</v>
      </c>
      <c r="Y20" s="24">
        <v>-250983324</v>
      </c>
      <c r="Z20" s="6">
        <v>-14.93</v>
      </c>
      <c r="AA20" s="22">
        <v>2220887037</v>
      </c>
    </row>
    <row r="21" spans="1:27" ht="12.75">
      <c r="A21" s="5" t="s">
        <v>47</v>
      </c>
      <c r="B21" s="3"/>
      <c r="C21" s="22">
        <v>864622068</v>
      </c>
      <c r="D21" s="22"/>
      <c r="E21" s="23">
        <v>1297619921</v>
      </c>
      <c r="F21" s="24">
        <v>1169113206</v>
      </c>
      <c r="G21" s="24">
        <v>75435498</v>
      </c>
      <c r="H21" s="24">
        <v>50272790</v>
      </c>
      <c r="I21" s="24">
        <v>55621840</v>
      </c>
      <c r="J21" s="24">
        <v>181330128</v>
      </c>
      <c r="K21" s="24">
        <v>75626129</v>
      </c>
      <c r="L21" s="24">
        <v>104511094</v>
      </c>
      <c r="M21" s="24">
        <v>114198709</v>
      </c>
      <c r="N21" s="24">
        <v>294335932</v>
      </c>
      <c r="O21" s="24">
        <v>103730848</v>
      </c>
      <c r="P21" s="24">
        <v>54364718</v>
      </c>
      <c r="Q21" s="24">
        <v>118397388</v>
      </c>
      <c r="R21" s="24">
        <v>276492954</v>
      </c>
      <c r="S21" s="24"/>
      <c r="T21" s="24"/>
      <c r="U21" s="24"/>
      <c r="V21" s="24"/>
      <c r="W21" s="24">
        <v>752159014</v>
      </c>
      <c r="X21" s="24">
        <v>883263132</v>
      </c>
      <c r="Y21" s="24">
        <v>-131104118</v>
      </c>
      <c r="Z21" s="6">
        <v>-14.84</v>
      </c>
      <c r="AA21" s="22">
        <v>1169113206</v>
      </c>
    </row>
    <row r="22" spans="1:27" ht="12.75">
      <c r="A22" s="5" t="s">
        <v>48</v>
      </c>
      <c r="B22" s="3"/>
      <c r="C22" s="25">
        <v>389880296</v>
      </c>
      <c r="D22" s="25"/>
      <c r="E22" s="26">
        <v>497471341</v>
      </c>
      <c r="F22" s="27">
        <v>438954623</v>
      </c>
      <c r="G22" s="27">
        <v>32570687</v>
      </c>
      <c r="H22" s="27">
        <v>22115006</v>
      </c>
      <c r="I22" s="27">
        <v>21027598</v>
      </c>
      <c r="J22" s="27">
        <v>75713291</v>
      </c>
      <c r="K22" s="27">
        <v>43840096</v>
      </c>
      <c r="L22" s="27">
        <v>32791573</v>
      </c>
      <c r="M22" s="27">
        <v>61574579</v>
      </c>
      <c r="N22" s="27">
        <v>138206248</v>
      </c>
      <c r="O22" s="27">
        <v>44937797</v>
      </c>
      <c r="P22" s="27">
        <v>20928120</v>
      </c>
      <c r="Q22" s="27">
        <v>47362063</v>
      </c>
      <c r="R22" s="27">
        <v>113227980</v>
      </c>
      <c r="S22" s="27"/>
      <c r="T22" s="27"/>
      <c r="U22" s="27"/>
      <c r="V22" s="27"/>
      <c r="W22" s="27">
        <v>327147519</v>
      </c>
      <c r="X22" s="27">
        <v>778828257</v>
      </c>
      <c r="Y22" s="27">
        <v>-451680738</v>
      </c>
      <c r="Z22" s="7">
        <v>-57.99</v>
      </c>
      <c r="AA22" s="25">
        <v>438954623</v>
      </c>
    </row>
    <row r="23" spans="1:27" ht="12.75">
      <c r="A23" s="5" t="s">
        <v>49</v>
      </c>
      <c r="B23" s="3"/>
      <c r="C23" s="22">
        <v>197370195</v>
      </c>
      <c r="D23" s="22"/>
      <c r="E23" s="23">
        <v>306339192</v>
      </c>
      <c r="F23" s="24">
        <v>307273582</v>
      </c>
      <c r="G23" s="24">
        <v>27804273</v>
      </c>
      <c r="H23" s="24">
        <v>15051108</v>
      </c>
      <c r="I23" s="24">
        <v>15469879</v>
      </c>
      <c r="J23" s="24">
        <v>58325260</v>
      </c>
      <c r="K23" s="24">
        <v>14841547</v>
      </c>
      <c r="L23" s="24">
        <v>17072917</v>
      </c>
      <c r="M23" s="24">
        <v>34875875</v>
      </c>
      <c r="N23" s="24">
        <v>66790339</v>
      </c>
      <c r="O23" s="24">
        <v>34184499</v>
      </c>
      <c r="P23" s="24">
        <v>13186825</v>
      </c>
      <c r="Q23" s="24">
        <v>22682808</v>
      </c>
      <c r="R23" s="24">
        <v>70054132</v>
      </c>
      <c r="S23" s="24"/>
      <c r="T23" s="24"/>
      <c r="U23" s="24"/>
      <c r="V23" s="24"/>
      <c r="W23" s="24">
        <v>195169731</v>
      </c>
      <c r="X23" s="24">
        <v>215196012</v>
      </c>
      <c r="Y23" s="24">
        <v>-20026281</v>
      </c>
      <c r="Z23" s="6">
        <v>-9.31</v>
      </c>
      <c r="AA23" s="22">
        <v>307273582</v>
      </c>
    </row>
    <row r="24" spans="1:27" ht="12.75">
      <c r="A24" s="2" t="s">
        <v>50</v>
      </c>
      <c r="B24" s="8" t="s">
        <v>51</v>
      </c>
      <c r="C24" s="19">
        <v>10236883</v>
      </c>
      <c r="D24" s="19"/>
      <c r="E24" s="20">
        <v>9606820</v>
      </c>
      <c r="F24" s="21">
        <v>8620745</v>
      </c>
      <c r="G24" s="21">
        <v>1160515</v>
      </c>
      <c r="H24" s="21">
        <v>579596</v>
      </c>
      <c r="I24" s="21">
        <v>523212</v>
      </c>
      <c r="J24" s="21">
        <v>2263323</v>
      </c>
      <c r="K24" s="21">
        <v>1209598</v>
      </c>
      <c r="L24" s="21">
        <v>1140158</v>
      </c>
      <c r="M24" s="21">
        <v>659818</v>
      </c>
      <c r="N24" s="21">
        <v>3009574</v>
      </c>
      <c r="O24" s="21">
        <v>1000409</v>
      </c>
      <c r="P24" s="21">
        <v>-54387</v>
      </c>
      <c r="Q24" s="21">
        <v>1810189</v>
      </c>
      <c r="R24" s="21">
        <v>2756211</v>
      </c>
      <c r="S24" s="21"/>
      <c r="T24" s="21"/>
      <c r="U24" s="21"/>
      <c r="V24" s="21"/>
      <c r="W24" s="21">
        <v>8029108</v>
      </c>
      <c r="X24" s="21">
        <v>6614521</v>
      </c>
      <c r="Y24" s="21">
        <v>1414587</v>
      </c>
      <c r="Z24" s="4">
        <v>21.39</v>
      </c>
      <c r="AA24" s="19">
        <v>8620745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6299147819</v>
      </c>
      <c r="D25" s="40">
        <f>+D5+D9+D15+D19+D24</f>
        <v>0</v>
      </c>
      <c r="E25" s="41">
        <f t="shared" si="4"/>
        <v>8688239228</v>
      </c>
      <c r="F25" s="42">
        <f t="shared" si="4"/>
        <v>8351730214</v>
      </c>
      <c r="G25" s="42">
        <f t="shared" si="4"/>
        <v>1217405920</v>
      </c>
      <c r="H25" s="42">
        <f t="shared" si="4"/>
        <v>487471390</v>
      </c>
      <c r="I25" s="42">
        <f t="shared" si="4"/>
        <v>304512311</v>
      </c>
      <c r="J25" s="42">
        <f t="shared" si="4"/>
        <v>2009389621</v>
      </c>
      <c r="K25" s="42">
        <f t="shared" si="4"/>
        <v>472993937</v>
      </c>
      <c r="L25" s="42">
        <f t="shared" si="4"/>
        <v>488833534</v>
      </c>
      <c r="M25" s="42">
        <f t="shared" si="4"/>
        <v>896133198</v>
      </c>
      <c r="N25" s="42">
        <f t="shared" si="4"/>
        <v>1857960669</v>
      </c>
      <c r="O25" s="42">
        <f t="shared" si="4"/>
        <v>637109300</v>
      </c>
      <c r="P25" s="42">
        <f t="shared" si="4"/>
        <v>437650183</v>
      </c>
      <c r="Q25" s="42">
        <f t="shared" si="4"/>
        <v>722678102</v>
      </c>
      <c r="R25" s="42">
        <f t="shared" si="4"/>
        <v>1797437585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5664787875</v>
      </c>
      <c r="X25" s="42">
        <f t="shared" si="4"/>
        <v>8171461934</v>
      </c>
      <c r="Y25" s="42">
        <f t="shared" si="4"/>
        <v>-2506674059</v>
      </c>
      <c r="Z25" s="43">
        <f>+IF(X25&lt;&gt;0,+(Y25/X25)*100,0)</f>
        <v>-30.675955896828878</v>
      </c>
      <c r="AA25" s="40">
        <f>+AA5+AA9+AA15+AA19+AA24</f>
        <v>8351730214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2373683834</v>
      </c>
      <c r="D28" s="19">
        <f>SUM(D29:D31)</f>
        <v>0</v>
      </c>
      <c r="E28" s="20">
        <f t="shared" si="5"/>
        <v>2817734777</v>
      </c>
      <c r="F28" s="21">
        <f t="shared" si="5"/>
        <v>2726442370</v>
      </c>
      <c r="G28" s="21">
        <f t="shared" si="5"/>
        <v>127245182</v>
      </c>
      <c r="H28" s="21">
        <f t="shared" si="5"/>
        <v>127596513</v>
      </c>
      <c r="I28" s="21">
        <f t="shared" si="5"/>
        <v>172002431</v>
      </c>
      <c r="J28" s="21">
        <f t="shared" si="5"/>
        <v>426844126</v>
      </c>
      <c r="K28" s="21">
        <f t="shared" si="5"/>
        <v>216067657</v>
      </c>
      <c r="L28" s="21">
        <f t="shared" si="5"/>
        <v>220715526</v>
      </c>
      <c r="M28" s="21">
        <f t="shared" si="5"/>
        <v>176802645</v>
      </c>
      <c r="N28" s="21">
        <f t="shared" si="5"/>
        <v>613585828</v>
      </c>
      <c r="O28" s="21">
        <f t="shared" si="5"/>
        <v>250881837</v>
      </c>
      <c r="P28" s="21">
        <f t="shared" si="5"/>
        <v>223555771</v>
      </c>
      <c r="Q28" s="21">
        <f t="shared" si="5"/>
        <v>168004548</v>
      </c>
      <c r="R28" s="21">
        <f t="shared" si="5"/>
        <v>642442156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1682872110</v>
      </c>
      <c r="X28" s="21">
        <f t="shared" si="5"/>
        <v>1989405607</v>
      </c>
      <c r="Y28" s="21">
        <f t="shared" si="5"/>
        <v>-306533497</v>
      </c>
      <c r="Z28" s="4">
        <f>+IF(X28&lt;&gt;0,+(Y28/X28)*100,0)</f>
        <v>-15.408295619627255</v>
      </c>
      <c r="AA28" s="19">
        <f>SUM(AA29:AA31)</f>
        <v>2726442370</v>
      </c>
    </row>
    <row r="29" spans="1:27" ht="12.75">
      <c r="A29" s="5" t="s">
        <v>32</v>
      </c>
      <c r="B29" s="3"/>
      <c r="C29" s="22">
        <v>727891877</v>
      </c>
      <c r="D29" s="22"/>
      <c r="E29" s="23">
        <v>879214021</v>
      </c>
      <c r="F29" s="24">
        <v>847139157</v>
      </c>
      <c r="G29" s="24">
        <v>38373835</v>
      </c>
      <c r="H29" s="24">
        <v>32428041</v>
      </c>
      <c r="I29" s="24">
        <v>72567076</v>
      </c>
      <c r="J29" s="24">
        <v>143368952</v>
      </c>
      <c r="K29" s="24">
        <v>54082476</v>
      </c>
      <c r="L29" s="24">
        <v>57212258</v>
      </c>
      <c r="M29" s="24">
        <v>37640615</v>
      </c>
      <c r="N29" s="24">
        <v>148935349</v>
      </c>
      <c r="O29" s="24">
        <v>102564328</v>
      </c>
      <c r="P29" s="24">
        <v>25779734</v>
      </c>
      <c r="Q29" s="24">
        <v>46221499</v>
      </c>
      <c r="R29" s="24">
        <v>174565561</v>
      </c>
      <c r="S29" s="24"/>
      <c r="T29" s="24"/>
      <c r="U29" s="24"/>
      <c r="V29" s="24"/>
      <c r="W29" s="24">
        <v>466869862</v>
      </c>
      <c r="X29" s="24">
        <v>639340951</v>
      </c>
      <c r="Y29" s="24">
        <v>-172471089</v>
      </c>
      <c r="Z29" s="6">
        <v>-26.98</v>
      </c>
      <c r="AA29" s="22">
        <v>847139157</v>
      </c>
    </row>
    <row r="30" spans="1:27" ht="12.75">
      <c r="A30" s="5" t="s">
        <v>33</v>
      </c>
      <c r="B30" s="3"/>
      <c r="C30" s="25">
        <v>1622297889</v>
      </c>
      <c r="D30" s="25"/>
      <c r="E30" s="26">
        <v>1902415271</v>
      </c>
      <c r="F30" s="27">
        <v>1828957587</v>
      </c>
      <c r="G30" s="27">
        <v>86455503</v>
      </c>
      <c r="H30" s="27">
        <v>93009982</v>
      </c>
      <c r="I30" s="27">
        <v>96976192</v>
      </c>
      <c r="J30" s="27">
        <v>276441677</v>
      </c>
      <c r="K30" s="27">
        <v>159056264</v>
      </c>
      <c r="L30" s="27">
        <v>160730195</v>
      </c>
      <c r="M30" s="27">
        <v>136889219</v>
      </c>
      <c r="N30" s="27">
        <v>456675678</v>
      </c>
      <c r="O30" s="27">
        <v>145727851</v>
      </c>
      <c r="P30" s="27">
        <v>195329519</v>
      </c>
      <c r="Q30" s="27">
        <v>119232297</v>
      </c>
      <c r="R30" s="27">
        <v>460289667</v>
      </c>
      <c r="S30" s="27"/>
      <c r="T30" s="27"/>
      <c r="U30" s="27"/>
      <c r="V30" s="27"/>
      <c r="W30" s="27">
        <v>1193407022</v>
      </c>
      <c r="X30" s="27">
        <v>1312508714</v>
      </c>
      <c r="Y30" s="27">
        <v>-119101692</v>
      </c>
      <c r="Z30" s="7">
        <v>-9.07</v>
      </c>
      <c r="AA30" s="25">
        <v>1828957587</v>
      </c>
    </row>
    <row r="31" spans="1:27" ht="12.75">
      <c r="A31" s="5" t="s">
        <v>34</v>
      </c>
      <c r="B31" s="3"/>
      <c r="C31" s="22">
        <v>23494068</v>
      </c>
      <c r="D31" s="22"/>
      <c r="E31" s="23">
        <v>36105485</v>
      </c>
      <c r="F31" s="24">
        <v>50345626</v>
      </c>
      <c r="G31" s="24">
        <v>2415844</v>
      </c>
      <c r="H31" s="24">
        <v>2158490</v>
      </c>
      <c r="I31" s="24">
        <v>2459163</v>
      </c>
      <c r="J31" s="24">
        <v>7033497</v>
      </c>
      <c r="K31" s="24">
        <v>2928917</v>
      </c>
      <c r="L31" s="24">
        <v>2773073</v>
      </c>
      <c r="M31" s="24">
        <v>2272811</v>
      </c>
      <c r="N31" s="24">
        <v>7974801</v>
      </c>
      <c r="O31" s="24">
        <v>2589658</v>
      </c>
      <c r="P31" s="24">
        <v>2446518</v>
      </c>
      <c r="Q31" s="24">
        <v>2550752</v>
      </c>
      <c r="R31" s="24">
        <v>7586928</v>
      </c>
      <c r="S31" s="24"/>
      <c r="T31" s="24"/>
      <c r="U31" s="24"/>
      <c r="V31" s="24"/>
      <c r="W31" s="24">
        <v>22595226</v>
      </c>
      <c r="X31" s="24">
        <v>37555942</v>
      </c>
      <c r="Y31" s="24">
        <v>-14960716</v>
      </c>
      <c r="Z31" s="6">
        <v>-39.84</v>
      </c>
      <c r="AA31" s="22">
        <v>50345626</v>
      </c>
    </row>
    <row r="32" spans="1:27" ht="12.75">
      <c r="A32" s="2" t="s">
        <v>35</v>
      </c>
      <c r="B32" s="3"/>
      <c r="C32" s="19">
        <f aca="true" t="shared" si="6" ref="C32:Y32">SUM(C33:C37)</f>
        <v>480089264</v>
      </c>
      <c r="D32" s="19">
        <f>SUM(D33:D37)</f>
        <v>0</v>
      </c>
      <c r="E32" s="20">
        <f t="shared" si="6"/>
        <v>655603705</v>
      </c>
      <c r="F32" s="21">
        <f t="shared" si="6"/>
        <v>618879999</v>
      </c>
      <c r="G32" s="21">
        <f t="shared" si="6"/>
        <v>35012393</v>
      </c>
      <c r="H32" s="21">
        <f t="shared" si="6"/>
        <v>37883716</v>
      </c>
      <c r="I32" s="21">
        <f t="shared" si="6"/>
        <v>39305853</v>
      </c>
      <c r="J32" s="21">
        <f t="shared" si="6"/>
        <v>112201962</v>
      </c>
      <c r="K32" s="21">
        <f t="shared" si="6"/>
        <v>47375185</v>
      </c>
      <c r="L32" s="21">
        <f t="shared" si="6"/>
        <v>46447224</v>
      </c>
      <c r="M32" s="21">
        <f t="shared" si="6"/>
        <v>45757545</v>
      </c>
      <c r="N32" s="21">
        <f t="shared" si="6"/>
        <v>139579954</v>
      </c>
      <c r="O32" s="21">
        <f t="shared" si="6"/>
        <v>72185713</v>
      </c>
      <c r="P32" s="21">
        <f t="shared" si="6"/>
        <v>43585751</v>
      </c>
      <c r="Q32" s="21">
        <f t="shared" si="6"/>
        <v>49036032</v>
      </c>
      <c r="R32" s="21">
        <f t="shared" si="6"/>
        <v>164807496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416589412</v>
      </c>
      <c r="X32" s="21">
        <f t="shared" si="6"/>
        <v>445112842</v>
      </c>
      <c r="Y32" s="21">
        <f t="shared" si="6"/>
        <v>-28523430</v>
      </c>
      <c r="Z32" s="4">
        <f>+IF(X32&lt;&gt;0,+(Y32/X32)*100,0)</f>
        <v>-6.408134591632384</v>
      </c>
      <c r="AA32" s="19">
        <f>SUM(AA33:AA37)</f>
        <v>618879999</v>
      </c>
    </row>
    <row r="33" spans="1:27" ht="12.75">
      <c r="A33" s="5" t="s">
        <v>36</v>
      </c>
      <c r="B33" s="3"/>
      <c r="C33" s="22">
        <v>157546346</v>
      </c>
      <c r="D33" s="22"/>
      <c r="E33" s="23">
        <v>210073590</v>
      </c>
      <c r="F33" s="24">
        <v>203870760</v>
      </c>
      <c r="G33" s="24">
        <v>12678357</v>
      </c>
      <c r="H33" s="24">
        <v>12788637</v>
      </c>
      <c r="I33" s="24">
        <v>12827686</v>
      </c>
      <c r="J33" s="24">
        <v>38294680</v>
      </c>
      <c r="K33" s="24">
        <v>14756265</v>
      </c>
      <c r="L33" s="24">
        <v>14762254</v>
      </c>
      <c r="M33" s="24">
        <v>14438022</v>
      </c>
      <c r="N33" s="24">
        <v>43956541</v>
      </c>
      <c r="O33" s="24">
        <v>40076722</v>
      </c>
      <c r="P33" s="24">
        <v>19045416</v>
      </c>
      <c r="Q33" s="24">
        <v>18090046</v>
      </c>
      <c r="R33" s="24">
        <v>77212184</v>
      </c>
      <c r="S33" s="24"/>
      <c r="T33" s="24"/>
      <c r="U33" s="24"/>
      <c r="V33" s="24"/>
      <c r="W33" s="24">
        <v>159463405</v>
      </c>
      <c r="X33" s="24">
        <v>147285773</v>
      </c>
      <c r="Y33" s="24">
        <v>12177632</v>
      </c>
      <c r="Z33" s="6">
        <v>8.27</v>
      </c>
      <c r="AA33" s="22">
        <v>203870760</v>
      </c>
    </row>
    <row r="34" spans="1:27" ht="12.75">
      <c r="A34" s="5" t="s">
        <v>37</v>
      </c>
      <c r="B34" s="3"/>
      <c r="C34" s="22">
        <v>125794114</v>
      </c>
      <c r="D34" s="22"/>
      <c r="E34" s="23">
        <v>177552671</v>
      </c>
      <c r="F34" s="24">
        <v>171256897</v>
      </c>
      <c r="G34" s="24">
        <v>7636574</v>
      </c>
      <c r="H34" s="24">
        <v>10302821</v>
      </c>
      <c r="I34" s="24">
        <v>8440999</v>
      </c>
      <c r="J34" s="24">
        <v>26380394</v>
      </c>
      <c r="K34" s="24">
        <v>12708798</v>
      </c>
      <c r="L34" s="24">
        <v>13222070</v>
      </c>
      <c r="M34" s="24">
        <v>12711438</v>
      </c>
      <c r="N34" s="24">
        <v>38642306</v>
      </c>
      <c r="O34" s="24">
        <v>12615469</v>
      </c>
      <c r="P34" s="24">
        <v>9167681</v>
      </c>
      <c r="Q34" s="24">
        <v>11812164</v>
      </c>
      <c r="R34" s="24">
        <v>33595314</v>
      </c>
      <c r="S34" s="24"/>
      <c r="T34" s="24"/>
      <c r="U34" s="24"/>
      <c r="V34" s="24"/>
      <c r="W34" s="24">
        <v>98618014</v>
      </c>
      <c r="X34" s="24">
        <v>120703335</v>
      </c>
      <c r="Y34" s="24">
        <v>-22085321</v>
      </c>
      <c r="Z34" s="6">
        <v>-18.3</v>
      </c>
      <c r="AA34" s="22">
        <v>171256897</v>
      </c>
    </row>
    <row r="35" spans="1:27" ht="12.75">
      <c r="A35" s="5" t="s">
        <v>38</v>
      </c>
      <c r="B35" s="3"/>
      <c r="C35" s="22">
        <v>122135748</v>
      </c>
      <c r="D35" s="22"/>
      <c r="E35" s="23">
        <v>169456947</v>
      </c>
      <c r="F35" s="24">
        <v>151991626</v>
      </c>
      <c r="G35" s="24">
        <v>8713138</v>
      </c>
      <c r="H35" s="24">
        <v>8333594</v>
      </c>
      <c r="I35" s="24">
        <v>10777142</v>
      </c>
      <c r="J35" s="24">
        <v>27823874</v>
      </c>
      <c r="K35" s="24">
        <v>12685079</v>
      </c>
      <c r="L35" s="24">
        <v>11177310</v>
      </c>
      <c r="M35" s="24">
        <v>11924590</v>
      </c>
      <c r="N35" s="24">
        <v>35786979</v>
      </c>
      <c r="O35" s="24">
        <v>11969865</v>
      </c>
      <c r="P35" s="24">
        <v>11826697</v>
      </c>
      <c r="Q35" s="24">
        <v>11693362</v>
      </c>
      <c r="R35" s="24">
        <v>35489924</v>
      </c>
      <c r="S35" s="24"/>
      <c r="T35" s="24"/>
      <c r="U35" s="24"/>
      <c r="V35" s="24"/>
      <c r="W35" s="24">
        <v>99100777</v>
      </c>
      <c r="X35" s="24">
        <v>109483510</v>
      </c>
      <c r="Y35" s="24">
        <v>-10382733</v>
      </c>
      <c r="Z35" s="6">
        <v>-9.48</v>
      </c>
      <c r="AA35" s="22">
        <v>151991626</v>
      </c>
    </row>
    <row r="36" spans="1:27" ht="12.75">
      <c r="A36" s="5" t="s">
        <v>39</v>
      </c>
      <c r="B36" s="3"/>
      <c r="C36" s="22">
        <v>35731335</v>
      </c>
      <c r="D36" s="22"/>
      <c r="E36" s="23">
        <v>53666884</v>
      </c>
      <c r="F36" s="24">
        <v>48162102</v>
      </c>
      <c r="G36" s="24">
        <v>2798313</v>
      </c>
      <c r="H36" s="24">
        <v>3403634</v>
      </c>
      <c r="I36" s="24">
        <v>3368045</v>
      </c>
      <c r="J36" s="24">
        <v>9569992</v>
      </c>
      <c r="K36" s="24">
        <v>3969065</v>
      </c>
      <c r="L36" s="24">
        <v>4102274</v>
      </c>
      <c r="M36" s="24">
        <v>4055644</v>
      </c>
      <c r="N36" s="24">
        <v>12126983</v>
      </c>
      <c r="O36" s="24">
        <v>3720079</v>
      </c>
      <c r="P36" s="24">
        <v>1117373</v>
      </c>
      <c r="Q36" s="24">
        <v>3983110</v>
      </c>
      <c r="R36" s="24">
        <v>8820562</v>
      </c>
      <c r="S36" s="24"/>
      <c r="T36" s="24"/>
      <c r="U36" s="24"/>
      <c r="V36" s="24"/>
      <c r="W36" s="24">
        <v>30517537</v>
      </c>
      <c r="X36" s="24">
        <v>35097164</v>
      </c>
      <c r="Y36" s="24">
        <v>-4579627</v>
      </c>
      <c r="Z36" s="6">
        <v>-13.05</v>
      </c>
      <c r="AA36" s="22">
        <v>48162102</v>
      </c>
    </row>
    <row r="37" spans="1:27" ht="12.75">
      <c r="A37" s="5" t="s">
        <v>40</v>
      </c>
      <c r="B37" s="3"/>
      <c r="C37" s="25">
        <v>38881721</v>
      </c>
      <c r="D37" s="25"/>
      <c r="E37" s="26">
        <v>44853613</v>
      </c>
      <c r="F37" s="27">
        <v>43598614</v>
      </c>
      <c r="G37" s="27">
        <v>3186011</v>
      </c>
      <c r="H37" s="27">
        <v>3055030</v>
      </c>
      <c r="I37" s="27">
        <v>3891981</v>
      </c>
      <c r="J37" s="27">
        <v>10133022</v>
      </c>
      <c r="K37" s="27">
        <v>3255978</v>
      </c>
      <c r="L37" s="27">
        <v>3183316</v>
      </c>
      <c r="M37" s="27">
        <v>2627851</v>
      </c>
      <c r="N37" s="27">
        <v>9067145</v>
      </c>
      <c r="O37" s="27">
        <v>3803578</v>
      </c>
      <c r="P37" s="27">
        <v>2428584</v>
      </c>
      <c r="Q37" s="27">
        <v>3457350</v>
      </c>
      <c r="R37" s="27">
        <v>9689512</v>
      </c>
      <c r="S37" s="27"/>
      <c r="T37" s="27"/>
      <c r="U37" s="27"/>
      <c r="V37" s="27"/>
      <c r="W37" s="27">
        <v>28889679</v>
      </c>
      <c r="X37" s="27">
        <v>32543060</v>
      </c>
      <c r="Y37" s="27">
        <v>-3653381</v>
      </c>
      <c r="Z37" s="7">
        <v>-11.23</v>
      </c>
      <c r="AA37" s="25">
        <v>43598614</v>
      </c>
    </row>
    <row r="38" spans="1:27" ht="12.75">
      <c r="A38" s="2" t="s">
        <v>41</v>
      </c>
      <c r="B38" s="8"/>
      <c r="C38" s="19">
        <f aca="true" t="shared" si="7" ref="C38:Y38">SUM(C39:C41)</f>
        <v>522211847</v>
      </c>
      <c r="D38" s="19">
        <f>SUM(D39:D41)</f>
        <v>0</v>
      </c>
      <c r="E38" s="20">
        <f t="shared" si="7"/>
        <v>663571734</v>
      </c>
      <c r="F38" s="21">
        <f t="shared" si="7"/>
        <v>740584454</v>
      </c>
      <c r="G38" s="21">
        <f t="shared" si="7"/>
        <v>32192280</v>
      </c>
      <c r="H38" s="21">
        <f t="shared" si="7"/>
        <v>33812039</v>
      </c>
      <c r="I38" s="21">
        <f t="shared" si="7"/>
        <v>33202861</v>
      </c>
      <c r="J38" s="21">
        <f t="shared" si="7"/>
        <v>99207180</v>
      </c>
      <c r="K38" s="21">
        <f t="shared" si="7"/>
        <v>44001980</v>
      </c>
      <c r="L38" s="21">
        <f t="shared" si="7"/>
        <v>43452559</v>
      </c>
      <c r="M38" s="21">
        <f t="shared" si="7"/>
        <v>41774460</v>
      </c>
      <c r="N38" s="21">
        <f t="shared" si="7"/>
        <v>129228999</v>
      </c>
      <c r="O38" s="21">
        <f t="shared" si="7"/>
        <v>36578079</v>
      </c>
      <c r="P38" s="21">
        <f t="shared" si="7"/>
        <v>40210724</v>
      </c>
      <c r="Q38" s="21">
        <f t="shared" si="7"/>
        <v>37460578</v>
      </c>
      <c r="R38" s="21">
        <f t="shared" si="7"/>
        <v>114249381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342685560</v>
      </c>
      <c r="X38" s="21">
        <f t="shared" si="7"/>
        <v>521766097</v>
      </c>
      <c r="Y38" s="21">
        <f t="shared" si="7"/>
        <v>-179080537</v>
      </c>
      <c r="Z38" s="4">
        <f>+IF(X38&lt;&gt;0,+(Y38/X38)*100,0)</f>
        <v>-34.321995627860815</v>
      </c>
      <c r="AA38" s="19">
        <f>SUM(AA39:AA41)</f>
        <v>740584454</v>
      </c>
    </row>
    <row r="39" spans="1:27" ht="12.75">
      <c r="A39" s="5" t="s">
        <v>42</v>
      </c>
      <c r="B39" s="3"/>
      <c r="C39" s="22">
        <v>264136097</v>
      </c>
      <c r="D39" s="22"/>
      <c r="E39" s="23">
        <v>281779039</v>
      </c>
      <c r="F39" s="24">
        <v>307224982</v>
      </c>
      <c r="G39" s="24">
        <v>15121237</v>
      </c>
      <c r="H39" s="24">
        <v>15985094</v>
      </c>
      <c r="I39" s="24">
        <v>16523217</v>
      </c>
      <c r="J39" s="24">
        <v>47629548</v>
      </c>
      <c r="K39" s="24">
        <v>22695199</v>
      </c>
      <c r="L39" s="24">
        <v>20755272</v>
      </c>
      <c r="M39" s="24">
        <v>18603495</v>
      </c>
      <c r="N39" s="24">
        <v>62053966</v>
      </c>
      <c r="O39" s="24">
        <v>17561287</v>
      </c>
      <c r="P39" s="24">
        <v>21040100</v>
      </c>
      <c r="Q39" s="24">
        <v>18658572</v>
      </c>
      <c r="R39" s="24">
        <v>57259959</v>
      </c>
      <c r="S39" s="24"/>
      <c r="T39" s="24"/>
      <c r="U39" s="24"/>
      <c r="V39" s="24"/>
      <c r="W39" s="24">
        <v>166943473</v>
      </c>
      <c r="X39" s="24">
        <v>222920571</v>
      </c>
      <c r="Y39" s="24">
        <v>-55977098</v>
      </c>
      <c r="Z39" s="6">
        <v>-25.11</v>
      </c>
      <c r="AA39" s="22">
        <v>307224982</v>
      </c>
    </row>
    <row r="40" spans="1:27" ht="12.75">
      <c r="A40" s="5" t="s">
        <v>43</v>
      </c>
      <c r="B40" s="3"/>
      <c r="C40" s="22">
        <v>248423321</v>
      </c>
      <c r="D40" s="22"/>
      <c r="E40" s="23">
        <v>365123744</v>
      </c>
      <c r="F40" s="24">
        <v>417507059</v>
      </c>
      <c r="G40" s="24">
        <v>16393471</v>
      </c>
      <c r="H40" s="24">
        <v>17124375</v>
      </c>
      <c r="I40" s="24">
        <v>15854887</v>
      </c>
      <c r="J40" s="24">
        <v>49372733</v>
      </c>
      <c r="K40" s="24">
        <v>20450167</v>
      </c>
      <c r="L40" s="24">
        <v>21509709</v>
      </c>
      <c r="M40" s="24">
        <v>21996579</v>
      </c>
      <c r="N40" s="24">
        <v>63956455</v>
      </c>
      <c r="O40" s="24">
        <v>18510984</v>
      </c>
      <c r="P40" s="24">
        <v>17975885</v>
      </c>
      <c r="Q40" s="24">
        <v>16408393</v>
      </c>
      <c r="R40" s="24">
        <v>52895262</v>
      </c>
      <c r="S40" s="24"/>
      <c r="T40" s="24"/>
      <c r="U40" s="24"/>
      <c r="V40" s="24"/>
      <c r="W40" s="24">
        <v>166224450</v>
      </c>
      <c r="X40" s="24">
        <v>286889467</v>
      </c>
      <c r="Y40" s="24">
        <v>-120665017</v>
      </c>
      <c r="Z40" s="6">
        <v>-42.06</v>
      </c>
      <c r="AA40" s="22">
        <v>417507059</v>
      </c>
    </row>
    <row r="41" spans="1:27" ht="12.75">
      <c r="A41" s="5" t="s">
        <v>44</v>
      </c>
      <c r="B41" s="3"/>
      <c r="C41" s="22">
        <v>9652429</v>
      </c>
      <c r="D41" s="22"/>
      <c r="E41" s="23">
        <v>16668951</v>
      </c>
      <c r="F41" s="24">
        <v>15852413</v>
      </c>
      <c r="G41" s="24">
        <v>677572</v>
      </c>
      <c r="H41" s="24">
        <v>702570</v>
      </c>
      <c r="I41" s="24">
        <v>824757</v>
      </c>
      <c r="J41" s="24">
        <v>2204899</v>
      </c>
      <c r="K41" s="24">
        <v>856614</v>
      </c>
      <c r="L41" s="24">
        <v>1187578</v>
      </c>
      <c r="M41" s="24">
        <v>1174386</v>
      </c>
      <c r="N41" s="24">
        <v>3218578</v>
      </c>
      <c r="O41" s="24">
        <v>505808</v>
      </c>
      <c r="P41" s="24">
        <v>1194739</v>
      </c>
      <c r="Q41" s="24">
        <v>2393613</v>
      </c>
      <c r="R41" s="24">
        <v>4094160</v>
      </c>
      <c r="S41" s="24"/>
      <c r="T41" s="24"/>
      <c r="U41" s="24"/>
      <c r="V41" s="24"/>
      <c r="W41" s="24">
        <v>9517637</v>
      </c>
      <c r="X41" s="24">
        <v>11956059</v>
      </c>
      <c r="Y41" s="24">
        <v>-2438422</v>
      </c>
      <c r="Z41" s="6">
        <v>-20.39</v>
      </c>
      <c r="AA41" s="22">
        <v>15852413</v>
      </c>
    </row>
    <row r="42" spans="1:27" ht="12.75">
      <c r="A42" s="2" t="s">
        <v>45</v>
      </c>
      <c r="B42" s="8"/>
      <c r="C42" s="19">
        <f aca="true" t="shared" si="8" ref="C42:Y42">SUM(C43:C46)</f>
        <v>2751594095</v>
      </c>
      <c r="D42" s="19">
        <f>SUM(D43:D46)</f>
        <v>0</v>
      </c>
      <c r="E42" s="20">
        <f t="shared" si="8"/>
        <v>3542894230</v>
      </c>
      <c r="F42" s="21">
        <f t="shared" si="8"/>
        <v>3473209966</v>
      </c>
      <c r="G42" s="21">
        <f t="shared" si="8"/>
        <v>98613964</v>
      </c>
      <c r="H42" s="21">
        <f t="shared" si="8"/>
        <v>144438559</v>
      </c>
      <c r="I42" s="21">
        <f t="shared" si="8"/>
        <v>137170857</v>
      </c>
      <c r="J42" s="21">
        <f t="shared" si="8"/>
        <v>380223380</v>
      </c>
      <c r="K42" s="21">
        <f t="shared" si="8"/>
        <v>255090096</v>
      </c>
      <c r="L42" s="21">
        <f t="shared" si="8"/>
        <v>286187991</v>
      </c>
      <c r="M42" s="21">
        <f t="shared" si="8"/>
        <v>254449855</v>
      </c>
      <c r="N42" s="21">
        <f t="shared" si="8"/>
        <v>795727942</v>
      </c>
      <c r="O42" s="21">
        <f t="shared" si="8"/>
        <v>279781140</v>
      </c>
      <c r="P42" s="21">
        <f t="shared" si="8"/>
        <v>275836188</v>
      </c>
      <c r="Q42" s="21">
        <f t="shared" si="8"/>
        <v>252089771</v>
      </c>
      <c r="R42" s="21">
        <f t="shared" si="8"/>
        <v>807707099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1983658421</v>
      </c>
      <c r="X42" s="21">
        <f t="shared" si="8"/>
        <v>2390247214</v>
      </c>
      <c r="Y42" s="21">
        <f t="shared" si="8"/>
        <v>-406588793</v>
      </c>
      <c r="Z42" s="4">
        <f>+IF(X42&lt;&gt;0,+(Y42/X42)*100,0)</f>
        <v>-17.010323895309014</v>
      </c>
      <c r="AA42" s="19">
        <f>SUM(AA43:AA46)</f>
        <v>3473209966</v>
      </c>
    </row>
    <row r="43" spans="1:27" ht="12.75">
      <c r="A43" s="5" t="s">
        <v>46</v>
      </c>
      <c r="B43" s="3"/>
      <c r="C43" s="22">
        <v>1519333091</v>
      </c>
      <c r="D43" s="22"/>
      <c r="E43" s="23">
        <v>2064556743</v>
      </c>
      <c r="F43" s="24">
        <v>2015936703</v>
      </c>
      <c r="G43" s="24">
        <v>56916830</v>
      </c>
      <c r="H43" s="24">
        <v>88710498</v>
      </c>
      <c r="I43" s="24">
        <v>72166200</v>
      </c>
      <c r="J43" s="24">
        <v>217793528</v>
      </c>
      <c r="K43" s="24">
        <v>146073158</v>
      </c>
      <c r="L43" s="24">
        <v>198339238</v>
      </c>
      <c r="M43" s="24">
        <v>163642932</v>
      </c>
      <c r="N43" s="24">
        <v>508055328</v>
      </c>
      <c r="O43" s="24">
        <v>110983135</v>
      </c>
      <c r="P43" s="24">
        <v>195395618</v>
      </c>
      <c r="Q43" s="24">
        <v>186741010</v>
      </c>
      <c r="R43" s="24">
        <v>493119763</v>
      </c>
      <c r="S43" s="24"/>
      <c r="T43" s="24"/>
      <c r="U43" s="24"/>
      <c r="V43" s="24"/>
      <c r="W43" s="24">
        <v>1218968619</v>
      </c>
      <c r="X43" s="24">
        <v>1372159967</v>
      </c>
      <c r="Y43" s="24">
        <v>-153191348</v>
      </c>
      <c r="Z43" s="6">
        <v>-11.16</v>
      </c>
      <c r="AA43" s="22">
        <v>2015936703</v>
      </c>
    </row>
    <row r="44" spans="1:27" ht="12.75">
      <c r="A44" s="5" t="s">
        <v>47</v>
      </c>
      <c r="B44" s="3"/>
      <c r="C44" s="22">
        <v>712967512</v>
      </c>
      <c r="D44" s="22"/>
      <c r="E44" s="23">
        <v>817252037</v>
      </c>
      <c r="F44" s="24">
        <v>801656386</v>
      </c>
      <c r="G44" s="24">
        <v>17118076</v>
      </c>
      <c r="H44" s="24">
        <v>28631804</v>
      </c>
      <c r="I44" s="24">
        <v>38666762</v>
      </c>
      <c r="J44" s="24">
        <v>84416642</v>
      </c>
      <c r="K44" s="24">
        <v>70247703</v>
      </c>
      <c r="L44" s="24">
        <v>57140302</v>
      </c>
      <c r="M44" s="24">
        <v>55582226</v>
      </c>
      <c r="N44" s="24">
        <v>182970231</v>
      </c>
      <c r="O44" s="24">
        <v>112563966</v>
      </c>
      <c r="P44" s="24">
        <v>54105438</v>
      </c>
      <c r="Q44" s="24">
        <v>35900763</v>
      </c>
      <c r="R44" s="24">
        <v>202570167</v>
      </c>
      <c r="S44" s="24"/>
      <c r="T44" s="24"/>
      <c r="U44" s="24"/>
      <c r="V44" s="24"/>
      <c r="W44" s="24">
        <v>469957040</v>
      </c>
      <c r="X44" s="24">
        <v>566891719</v>
      </c>
      <c r="Y44" s="24">
        <v>-96934679</v>
      </c>
      <c r="Z44" s="6">
        <v>-17.1</v>
      </c>
      <c r="AA44" s="22">
        <v>801656386</v>
      </c>
    </row>
    <row r="45" spans="1:27" ht="12.75">
      <c r="A45" s="5" t="s">
        <v>48</v>
      </c>
      <c r="B45" s="3"/>
      <c r="C45" s="25">
        <v>291471487</v>
      </c>
      <c r="D45" s="25"/>
      <c r="E45" s="26">
        <v>356742385</v>
      </c>
      <c r="F45" s="27">
        <v>359793912</v>
      </c>
      <c r="G45" s="27">
        <v>12265576</v>
      </c>
      <c r="H45" s="27">
        <v>13974076</v>
      </c>
      <c r="I45" s="27">
        <v>13593270</v>
      </c>
      <c r="J45" s="27">
        <v>39832922</v>
      </c>
      <c r="K45" s="27">
        <v>20202114</v>
      </c>
      <c r="L45" s="27">
        <v>16619174</v>
      </c>
      <c r="M45" s="27">
        <v>19229430</v>
      </c>
      <c r="N45" s="27">
        <v>56050718</v>
      </c>
      <c r="O45" s="27">
        <v>26907258</v>
      </c>
      <c r="P45" s="27">
        <v>13818976</v>
      </c>
      <c r="Q45" s="27">
        <v>14355348</v>
      </c>
      <c r="R45" s="27">
        <v>55081582</v>
      </c>
      <c r="S45" s="27"/>
      <c r="T45" s="27"/>
      <c r="U45" s="27"/>
      <c r="V45" s="27"/>
      <c r="W45" s="27">
        <v>150965222</v>
      </c>
      <c r="X45" s="27">
        <v>248833875</v>
      </c>
      <c r="Y45" s="27">
        <v>-97868653</v>
      </c>
      <c r="Z45" s="7">
        <v>-39.33</v>
      </c>
      <c r="AA45" s="25">
        <v>359793912</v>
      </c>
    </row>
    <row r="46" spans="1:27" ht="12.75">
      <c r="A46" s="5" t="s">
        <v>49</v>
      </c>
      <c r="B46" s="3"/>
      <c r="C46" s="22">
        <v>227822005</v>
      </c>
      <c r="D46" s="22"/>
      <c r="E46" s="23">
        <v>304343065</v>
      </c>
      <c r="F46" s="24">
        <v>295822965</v>
      </c>
      <c r="G46" s="24">
        <v>12313482</v>
      </c>
      <c r="H46" s="24">
        <v>13122181</v>
      </c>
      <c r="I46" s="24">
        <v>12744625</v>
      </c>
      <c r="J46" s="24">
        <v>38180288</v>
      </c>
      <c r="K46" s="24">
        <v>18567121</v>
      </c>
      <c r="L46" s="24">
        <v>14089277</v>
      </c>
      <c r="M46" s="24">
        <v>15995267</v>
      </c>
      <c r="N46" s="24">
        <v>48651665</v>
      </c>
      <c r="O46" s="24">
        <v>29326781</v>
      </c>
      <c r="P46" s="24">
        <v>12516156</v>
      </c>
      <c r="Q46" s="24">
        <v>15092650</v>
      </c>
      <c r="R46" s="24">
        <v>56935587</v>
      </c>
      <c r="S46" s="24"/>
      <c r="T46" s="24"/>
      <c r="U46" s="24"/>
      <c r="V46" s="24"/>
      <c r="W46" s="24">
        <v>143767540</v>
      </c>
      <c r="X46" s="24">
        <v>202361653</v>
      </c>
      <c r="Y46" s="24">
        <v>-58594113</v>
      </c>
      <c r="Z46" s="6">
        <v>-28.96</v>
      </c>
      <c r="AA46" s="22">
        <v>295822965</v>
      </c>
    </row>
    <row r="47" spans="1:27" ht="12.75">
      <c r="A47" s="2" t="s">
        <v>50</v>
      </c>
      <c r="B47" s="8" t="s">
        <v>51</v>
      </c>
      <c r="C47" s="19">
        <v>29091690</v>
      </c>
      <c r="D47" s="19"/>
      <c r="E47" s="20">
        <v>37763626</v>
      </c>
      <c r="F47" s="21">
        <v>43897995</v>
      </c>
      <c r="G47" s="21">
        <v>1897961</v>
      </c>
      <c r="H47" s="21">
        <v>2210185</v>
      </c>
      <c r="I47" s="21">
        <v>2223065</v>
      </c>
      <c r="J47" s="21">
        <v>6331211</v>
      </c>
      <c r="K47" s="21">
        <v>2860497</v>
      </c>
      <c r="L47" s="21">
        <v>2861248</v>
      </c>
      <c r="M47" s="21">
        <v>3828544</v>
      </c>
      <c r="N47" s="21">
        <v>9550289</v>
      </c>
      <c r="O47" s="21">
        <v>2466885</v>
      </c>
      <c r="P47" s="21">
        <v>1581920</v>
      </c>
      <c r="Q47" s="21">
        <v>2484030</v>
      </c>
      <c r="R47" s="21">
        <v>6532835</v>
      </c>
      <c r="S47" s="21"/>
      <c r="T47" s="21"/>
      <c r="U47" s="21"/>
      <c r="V47" s="21"/>
      <c r="W47" s="21">
        <v>22414335</v>
      </c>
      <c r="X47" s="21">
        <v>32830725</v>
      </c>
      <c r="Y47" s="21">
        <v>-10416390</v>
      </c>
      <c r="Z47" s="4">
        <v>-31.73</v>
      </c>
      <c r="AA47" s="19">
        <v>43897995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6156670730</v>
      </c>
      <c r="D48" s="40">
        <f>+D28+D32+D38+D42+D47</f>
        <v>0</v>
      </c>
      <c r="E48" s="41">
        <f t="shared" si="9"/>
        <v>7717568072</v>
      </c>
      <c r="F48" s="42">
        <f t="shared" si="9"/>
        <v>7603014784</v>
      </c>
      <c r="G48" s="42">
        <f t="shared" si="9"/>
        <v>294961780</v>
      </c>
      <c r="H48" s="42">
        <f t="shared" si="9"/>
        <v>345941012</v>
      </c>
      <c r="I48" s="42">
        <f t="shared" si="9"/>
        <v>383905067</v>
      </c>
      <c r="J48" s="42">
        <f t="shared" si="9"/>
        <v>1024807859</v>
      </c>
      <c r="K48" s="42">
        <f t="shared" si="9"/>
        <v>565395415</v>
      </c>
      <c r="L48" s="42">
        <f t="shared" si="9"/>
        <v>599664548</v>
      </c>
      <c r="M48" s="42">
        <f t="shared" si="9"/>
        <v>522613049</v>
      </c>
      <c r="N48" s="42">
        <f t="shared" si="9"/>
        <v>1687673012</v>
      </c>
      <c r="O48" s="42">
        <f t="shared" si="9"/>
        <v>641893654</v>
      </c>
      <c r="P48" s="42">
        <f t="shared" si="9"/>
        <v>584770354</v>
      </c>
      <c r="Q48" s="42">
        <f t="shared" si="9"/>
        <v>509074959</v>
      </c>
      <c r="R48" s="42">
        <f t="shared" si="9"/>
        <v>1735738967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4448219838</v>
      </c>
      <c r="X48" s="42">
        <f t="shared" si="9"/>
        <v>5379362485</v>
      </c>
      <c r="Y48" s="42">
        <f t="shared" si="9"/>
        <v>-931142647</v>
      </c>
      <c r="Z48" s="43">
        <f>+IF(X48&lt;&gt;0,+(Y48/X48)*100,0)</f>
        <v>-17.30953527665091</v>
      </c>
      <c r="AA48" s="40">
        <f>+AA28+AA32+AA38+AA42+AA47</f>
        <v>7603014784</v>
      </c>
    </row>
    <row r="49" spans="1:27" ht="12.75">
      <c r="A49" s="14" t="s">
        <v>88</v>
      </c>
      <c r="B49" s="15"/>
      <c r="C49" s="44">
        <f aca="true" t="shared" si="10" ref="C49:Y49">+C25-C48</f>
        <v>142477089</v>
      </c>
      <c r="D49" s="44">
        <f>+D25-D48</f>
        <v>0</v>
      </c>
      <c r="E49" s="45">
        <f t="shared" si="10"/>
        <v>970671156</v>
      </c>
      <c r="F49" s="46">
        <f t="shared" si="10"/>
        <v>748715430</v>
      </c>
      <c r="G49" s="46">
        <f t="shared" si="10"/>
        <v>922444140</v>
      </c>
      <c r="H49" s="46">
        <f t="shared" si="10"/>
        <v>141530378</v>
      </c>
      <c r="I49" s="46">
        <f t="shared" si="10"/>
        <v>-79392756</v>
      </c>
      <c r="J49" s="46">
        <f t="shared" si="10"/>
        <v>984581762</v>
      </c>
      <c r="K49" s="46">
        <f t="shared" si="10"/>
        <v>-92401478</v>
      </c>
      <c r="L49" s="46">
        <f t="shared" si="10"/>
        <v>-110831014</v>
      </c>
      <c r="M49" s="46">
        <f t="shared" si="10"/>
        <v>373520149</v>
      </c>
      <c r="N49" s="46">
        <f t="shared" si="10"/>
        <v>170287657</v>
      </c>
      <c r="O49" s="46">
        <f t="shared" si="10"/>
        <v>-4784354</v>
      </c>
      <c r="P49" s="46">
        <f t="shared" si="10"/>
        <v>-147120171</v>
      </c>
      <c r="Q49" s="46">
        <f t="shared" si="10"/>
        <v>213603143</v>
      </c>
      <c r="R49" s="46">
        <f t="shared" si="10"/>
        <v>61698618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1216568037</v>
      </c>
      <c r="X49" s="46">
        <f>IF(F25=F48,0,X25-X48)</f>
        <v>2792099449</v>
      </c>
      <c r="Y49" s="46">
        <f t="shared" si="10"/>
        <v>-1575531412</v>
      </c>
      <c r="Z49" s="47">
        <f>+IF(X49&lt;&gt;0,+(Y49/X49)*100,0)</f>
        <v>-56.42819823499775</v>
      </c>
      <c r="AA49" s="44">
        <f>+AA25-AA48</f>
        <v>748715430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38966754</v>
      </c>
      <c r="D5" s="19">
        <f>SUM(D6:D8)</f>
        <v>0</v>
      </c>
      <c r="E5" s="20">
        <f t="shared" si="0"/>
        <v>17150601</v>
      </c>
      <c r="F5" s="21">
        <f t="shared" si="0"/>
        <v>16367598</v>
      </c>
      <c r="G5" s="21">
        <f t="shared" si="0"/>
        <v>165036</v>
      </c>
      <c r="H5" s="21">
        <f t="shared" si="0"/>
        <v>917628</v>
      </c>
      <c r="I5" s="21">
        <f t="shared" si="0"/>
        <v>768460</v>
      </c>
      <c r="J5" s="21">
        <f t="shared" si="0"/>
        <v>1851124</v>
      </c>
      <c r="K5" s="21">
        <f t="shared" si="0"/>
        <v>1348656</v>
      </c>
      <c r="L5" s="21">
        <f t="shared" si="0"/>
        <v>724097</v>
      </c>
      <c r="M5" s="21">
        <f t="shared" si="0"/>
        <v>8267115</v>
      </c>
      <c r="N5" s="21">
        <f t="shared" si="0"/>
        <v>10339868</v>
      </c>
      <c r="O5" s="21">
        <f t="shared" si="0"/>
        <v>2346876</v>
      </c>
      <c r="P5" s="21">
        <f t="shared" si="0"/>
        <v>859338</v>
      </c>
      <c r="Q5" s="21">
        <f t="shared" si="0"/>
        <v>1157620</v>
      </c>
      <c r="R5" s="21">
        <f t="shared" si="0"/>
        <v>4363834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16554826</v>
      </c>
      <c r="X5" s="21">
        <f t="shared" si="0"/>
        <v>12275711</v>
      </c>
      <c r="Y5" s="21">
        <f t="shared" si="0"/>
        <v>4279115</v>
      </c>
      <c r="Z5" s="4">
        <f>+IF(X5&lt;&gt;0,+(Y5/X5)*100,0)</f>
        <v>34.85838824325532</v>
      </c>
      <c r="AA5" s="19">
        <f>SUM(AA6:AA8)</f>
        <v>16367598</v>
      </c>
    </row>
    <row r="6" spans="1:27" ht="12.75">
      <c r="A6" s="5" t="s">
        <v>32</v>
      </c>
      <c r="B6" s="3"/>
      <c r="C6" s="22">
        <v>20250706</v>
      </c>
      <c r="D6" s="22"/>
      <c r="E6" s="23">
        <v>11627801</v>
      </c>
      <c r="F6" s="24">
        <v>11624801</v>
      </c>
      <c r="G6" s="24">
        <v>24493</v>
      </c>
      <c r="H6" s="24">
        <v>31465</v>
      </c>
      <c r="I6" s="24">
        <v>32479</v>
      </c>
      <c r="J6" s="24">
        <v>88437</v>
      </c>
      <c r="K6" s="24">
        <v>26346</v>
      </c>
      <c r="L6" s="24">
        <v>27358</v>
      </c>
      <c r="M6" s="24">
        <v>7505448</v>
      </c>
      <c r="N6" s="24">
        <v>7559152</v>
      </c>
      <c r="O6" s="24">
        <v>21039</v>
      </c>
      <c r="P6" s="24">
        <v>41521</v>
      </c>
      <c r="Q6" s="24">
        <v>11782</v>
      </c>
      <c r="R6" s="24">
        <v>74342</v>
      </c>
      <c r="S6" s="24"/>
      <c r="T6" s="24"/>
      <c r="U6" s="24"/>
      <c r="V6" s="24"/>
      <c r="W6" s="24">
        <v>7721931</v>
      </c>
      <c r="X6" s="24">
        <v>8718608</v>
      </c>
      <c r="Y6" s="24">
        <v>-996677</v>
      </c>
      <c r="Z6" s="6">
        <v>-11.43</v>
      </c>
      <c r="AA6" s="22">
        <v>11624801</v>
      </c>
    </row>
    <row r="7" spans="1:27" ht="12.75">
      <c r="A7" s="5" t="s">
        <v>33</v>
      </c>
      <c r="B7" s="3"/>
      <c r="C7" s="25">
        <v>18716048</v>
      </c>
      <c r="D7" s="25"/>
      <c r="E7" s="26">
        <v>5522800</v>
      </c>
      <c r="F7" s="27">
        <v>4742797</v>
      </c>
      <c r="G7" s="27">
        <v>140543</v>
      </c>
      <c r="H7" s="27">
        <v>886163</v>
      </c>
      <c r="I7" s="27">
        <v>735981</v>
      </c>
      <c r="J7" s="27">
        <v>1762687</v>
      </c>
      <c r="K7" s="27">
        <v>1322310</v>
      </c>
      <c r="L7" s="27">
        <v>696739</v>
      </c>
      <c r="M7" s="27">
        <v>761667</v>
      </c>
      <c r="N7" s="27">
        <v>2780716</v>
      </c>
      <c r="O7" s="27">
        <v>2325837</v>
      </c>
      <c r="P7" s="27">
        <v>817817</v>
      </c>
      <c r="Q7" s="27">
        <v>1145838</v>
      </c>
      <c r="R7" s="27">
        <v>4289492</v>
      </c>
      <c r="S7" s="27"/>
      <c r="T7" s="27"/>
      <c r="U7" s="27"/>
      <c r="V7" s="27"/>
      <c r="W7" s="27">
        <v>8832895</v>
      </c>
      <c r="X7" s="27">
        <v>3557103</v>
      </c>
      <c r="Y7" s="27">
        <v>5275792</v>
      </c>
      <c r="Z7" s="7">
        <v>148.32</v>
      </c>
      <c r="AA7" s="25">
        <v>4742797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1413614</v>
      </c>
      <c r="D9" s="19">
        <f>SUM(D10:D14)</f>
        <v>0</v>
      </c>
      <c r="E9" s="20">
        <f t="shared" si="1"/>
        <v>1489900</v>
      </c>
      <c r="F9" s="21">
        <f t="shared" si="1"/>
        <v>1489900</v>
      </c>
      <c r="G9" s="21">
        <f t="shared" si="1"/>
        <v>0</v>
      </c>
      <c r="H9" s="21">
        <f t="shared" si="1"/>
        <v>0</v>
      </c>
      <c r="I9" s="21">
        <f t="shared" si="1"/>
        <v>315</v>
      </c>
      <c r="J9" s="21">
        <f t="shared" si="1"/>
        <v>315</v>
      </c>
      <c r="K9" s="21">
        <f t="shared" si="1"/>
        <v>303</v>
      </c>
      <c r="L9" s="21">
        <f t="shared" si="1"/>
        <v>-500</v>
      </c>
      <c r="M9" s="21">
        <f t="shared" si="1"/>
        <v>0</v>
      </c>
      <c r="N9" s="21">
        <f t="shared" si="1"/>
        <v>-197</v>
      </c>
      <c r="O9" s="21">
        <f t="shared" si="1"/>
        <v>0</v>
      </c>
      <c r="P9" s="21">
        <f t="shared" si="1"/>
        <v>1259</v>
      </c>
      <c r="Q9" s="21">
        <f t="shared" si="1"/>
        <v>1228</v>
      </c>
      <c r="R9" s="21">
        <f t="shared" si="1"/>
        <v>2487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2605</v>
      </c>
      <c r="X9" s="21">
        <f t="shared" si="1"/>
        <v>1117426</v>
      </c>
      <c r="Y9" s="21">
        <f t="shared" si="1"/>
        <v>-1114821</v>
      </c>
      <c r="Z9" s="4">
        <f>+IF(X9&lt;&gt;0,+(Y9/X9)*100,0)</f>
        <v>-99.76687494294924</v>
      </c>
      <c r="AA9" s="19">
        <f>SUM(AA10:AA14)</f>
        <v>1489900</v>
      </c>
    </row>
    <row r="10" spans="1:27" ht="12.75">
      <c r="A10" s="5" t="s">
        <v>36</v>
      </c>
      <c r="B10" s="3"/>
      <c r="C10" s="22">
        <v>1412306</v>
      </c>
      <c r="D10" s="22"/>
      <c r="E10" s="23">
        <v>1488200</v>
      </c>
      <c r="F10" s="24">
        <v>1488200</v>
      </c>
      <c r="G10" s="24"/>
      <c r="H10" s="24"/>
      <c r="I10" s="24">
        <v>315</v>
      </c>
      <c r="J10" s="24">
        <v>315</v>
      </c>
      <c r="K10" s="24">
        <v>303</v>
      </c>
      <c r="L10" s="24">
        <v>-500</v>
      </c>
      <c r="M10" s="24"/>
      <c r="N10" s="24">
        <v>-197</v>
      </c>
      <c r="O10" s="24"/>
      <c r="P10" s="24">
        <v>1259</v>
      </c>
      <c r="Q10" s="24">
        <v>1228</v>
      </c>
      <c r="R10" s="24">
        <v>2487</v>
      </c>
      <c r="S10" s="24"/>
      <c r="T10" s="24"/>
      <c r="U10" s="24"/>
      <c r="V10" s="24"/>
      <c r="W10" s="24">
        <v>2605</v>
      </c>
      <c r="X10" s="24">
        <v>1116152</v>
      </c>
      <c r="Y10" s="24">
        <v>-1113547</v>
      </c>
      <c r="Z10" s="6">
        <v>-99.77</v>
      </c>
      <c r="AA10" s="22">
        <v>1488200</v>
      </c>
    </row>
    <row r="11" spans="1:27" ht="12.75">
      <c r="A11" s="5" t="s">
        <v>37</v>
      </c>
      <c r="B11" s="3"/>
      <c r="C11" s="22">
        <v>1308</v>
      </c>
      <c r="D11" s="22"/>
      <c r="E11" s="23">
        <v>1700</v>
      </c>
      <c r="F11" s="24">
        <v>1700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1274</v>
      </c>
      <c r="Y11" s="24">
        <v>-1274</v>
      </c>
      <c r="Z11" s="6">
        <v>-100</v>
      </c>
      <c r="AA11" s="22">
        <v>1700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</v>
      </c>
      <c r="F15" s="21">
        <f t="shared" si="2"/>
        <v>1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1</v>
      </c>
      <c r="Y15" s="21">
        <f t="shared" si="2"/>
        <v>-1</v>
      </c>
      <c r="Z15" s="4">
        <f>+IF(X15&lt;&gt;0,+(Y15/X15)*100,0)</f>
        <v>-100</v>
      </c>
      <c r="AA15" s="19">
        <f>SUM(AA16:AA18)</f>
        <v>1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1</v>
      </c>
      <c r="F17" s="24">
        <v>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</v>
      </c>
      <c r="Y17" s="24">
        <v>-1</v>
      </c>
      <c r="Z17" s="6">
        <v>-100</v>
      </c>
      <c r="AA17" s="22">
        <v>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45347025</v>
      </c>
      <c r="D19" s="19">
        <f>SUM(D20:D23)</f>
        <v>0</v>
      </c>
      <c r="E19" s="20">
        <f t="shared" si="3"/>
        <v>75534961</v>
      </c>
      <c r="F19" s="21">
        <f t="shared" si="3"/>
        <v>50785103</v>
      </c>
      <c r="G19" s="21">
        <f t="shared" si="3"/>
        <v>1047778</v>
      </c>
      <c r="H19" s="21">
        <f t="shared" si="3"/>
        <v>1705021</v>
      </c>
      <c r="I19" s="21">
        <f t="shared" si="3"/>
        <v>1210049</v>
      </c>
      <c r="J19" s="21">
        <f t="shared" si="3"/>
        <v>3962848</v>
      </c>
      <c r="K19" s="21">
        <f t="shared" si="3"/>
        <v>5303669</v>
      </c>
      <c r="L19" s="21">
        <f t="shared" si="3"/>
        <v>1698422</v>
      </c>
      <c r="M19" s="21">
        <f t="shared" si="3"/>
        <v>1415727</v>
      </c>
      <c r="N19" s="21">
        <f t="shared" si="3"/>
        <v>8417818</v>
      </c>
      <c r="O19" s="21">
        <f t="shared" si="3"/>
        <v>1634009</v>
      </c>
      <c r="P19" s="21">
        <f t="shared" si="3"/>
        <v>3640512</v>
      </c>
      <c r="Q19" s="21">
        <f t="shared" si="3"/>
        <v>1976891</v>
      </c>
      <c r="R19" s="21">
        <f t="shared" si="3"/>
        <v>7251412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19632078</v>
      </c>
      <c r="X19" s="21">
        <f t="shared" si="3"/>
        <v>38088829</v>
      </c>
      <c r="Y19" s="21">
        <f t="shared" si="3"/>
        <v>-18456751</v>
      </c>
      <c r="Z19" s="4">
        <f>+IF(X19&lt;&gt;0,+(Y19/X19)*100,0)</f>
        <v>-48.45712374092677</v>
      </c>
      <c r="AA19" s="19">
        <f>SUM(AA20:AA23)</f>
        <v>50785103</v>
      </c>
    </row>
    <row r="20" spans="1:27" ht="12.75">
      <c r="A20" s="5" t="s">
        <v>46</v>
      </c>
      <c r="B20" s="3"/>
      <c r="C20" s="22">
        <v>11114048</v>
      </c>
      <c r="D20" s="22"/>
      <c r="E20" s="23">
        <v>20681059</v>
      </c>
      <c r="F20" s="24">
        <v>16191201</v>
      </c>
      <c r="G20" s="24">
        <v>570564</v>
      </c>
      <c r="H20" s="24">
        <v>635522</v>
      </c>
      <c r="I20" s="24">
        <v>453265</v>
      </c>
      <c r="J20" s="24">
        <v>1659351</v>
      </c>
      <c r="K20" s="24">
        <v>1521209</v>
      </c>
      <c r="L20" s="24">
        <v>939449</v>
      </c>
      <c r="M20" s="24">
        <v>510543</v>
      </c>
      <c r="N20" s="24">
        <v>2971201</v>
      </c>
      <c r="O20" s="24">
        <v>643157</v>
      </c>
      <c r="P20" s="24">
        <v>786710</v>
      </c>
      <c r="Q20" s="24">
        <v>1050500</v>
      </c>
      <c r="R20" s="24">
        <v>2480367</v>
      </c>
      <c r="S20" s="24"/>
      <c r="T20" s="24"/>
      <c r="U20" s="24"/>
      <c r="V20" s="24"/>
      <c r="W20" s="24">
        <v>7110919</v>
      </c>
      <c r="X20" s="24">
        <v>12143403</v>
      </c>
      <c r="Y20" s="24">
        <v>-5032484</v>
      </c>
      <c r="Z20" s="6">
        <v>-41.44</v>
      </c>
      <c r="AA20" s="22">
        <v>16191201</v>
      </c>
    </row>
    <row r="21" spans="1:27" ht="12.75">
      <c r="A21" s="5" t="s">
        <v>47</v>
      </c>
      <c r="B21" s="3"/>
      <c r="C21" s="22">
        <v>31163299</v>
      </c>
      <c r="D21" s="22"/>
      <c r="E21" s="23">
        <v>36546002</v>
      </c>
      <c r="F21" s="24">
        <v>16436002</v>
      </c>
      <c r="G21" s="24">
        <v>-21256</v>
      </c>
      <c r="H21" s="24">
        <v>309746</v>
      </c>
      <c r="I21" s="24">
        <v>284096</v>
      </c>
      <c r="J21" s="24">
        <v>572586</v>
      </c>
      <c r="K21" s="24">
        <v>3319535</v>
      </c>
      <c r="L21" s="24">
        <v>306297</v>
      </c>
      <c r="M21" s="24">
        <v>352999</v>
      </c>
      <c r="N21" s="24">
        <v>3978831</v>
      </c>
      <c r="O21" s="24">
        <v>439343</v>
      </c>
      <c r="P21" s="24">
        <v>2311172</v>
      </c>
      <c r="Q21" s="24">
        <v>370988</v>
      </c>
      <c r="R21" s="24">
        <v>3121503</v>
      </c>
      <c r="S21" s="24"/>
      <c r="T21" s="24"/>
      <c r="U21" s="24"/>
      <c r="V21" s="24"/>
      <c r="W21" s="24">
        <v>7672920</v>
      </c>
      <c r="X21" s="24">
        <v>12327009</v>
      </c>
      <c r="Y21" s="24">
        <v>-4654089</v>
      </c>
      <c r="Z21" s="6">
        <v>-37.76</v>
      </c>
      <c r="AA21" s="22">
        <v>16436002</v>
      </c>
    </row>
    <row r="22" spans="1:27" ht="12.75">
      <c r="A22" s="5" t="s">
        <v>48</v>
      </c>
      <c r="B22" s="3"/>
      <c r="C22" s="25">
        <v>3549224</v>
      </c>
      <c r="D22" s="25"/>
      <c r="E22" s="26">
        <v>9453600</v>
      </c>
      <c r="F22" s="27">
        <v>9403600</v>
      </c>
      <c r="G22" s="27">
        <v>343799</v>
      </c>
      <c r="H22" s="27">
        <v>322297</v>
      </c>
      <c r="I22" s="27">
        <v>333073</v>
      </c>
      <c r="J22" s="27">
        <v>999169</v>
      </c>
      <c r="K22" s="27">
        <v>330263</v>
      </c>
      <c r="L22" s="27">
        <v>322840</v>
      </c>
      <c r="M22" s="27">
        <v>307074</v>
      </c>
      <c r="N22" s="27">
        <v>960177</v>
      </c>
      <c r="O22" s="27">
        <v>310401</v>
      </c>
      <c r="P22" s="27">
        <v>305403</v>
      </c>
      <c r="Q22" s="27">
        <v>320406</v>
      </c>
      <c r="R22" s="27">
        <v>936210</v>
      </c>
      <c r="S22" s="27"/>
      <c r="T22" s="27"/>
      <c r="U22" s="27"/>
      <c r="V22" s="27"/>
      <c r="W22" s="27">
        <v>2895556</v>
      </c>
      <c r="X22" s="27">
        <v>7052696</v>
      </c>
      <c r="Y22" s="27">
        <v>-4157140</v>
      </c>
      <c r="Z22" s="7">
        <v>-58.94</v>
      </c>
      <c r="AA22" s="25">
        <v>9403600</v>
      </c>
    </row>
    <row r="23" spans="1:27" ht="12.75">
      <c r="A23" s="5" t="s">
        <v>49</v>
      </c>
      <c r="B23" s="3"/>
      <c r="C23" s="22">
        <v>-479546</v>
      </c>
      <c r="D23" s="22"/>
      <c r="E23" s="23">
        <v>8854300</v>
      </c>
      <c r="F23" s="24">
        <v>8754300</v>
      </c>
      <c r="G23" s="24">
        <v>154671</v>
      </c>
      <c r="H23" s="24">
        <v>437456</v>
      </c>
      <c r="I23" s="24">
        <v>139615</v>
      </c>
      <c r="J23" s="24">
        <v>731742</v>
      </c>
      <c r="K23" s="24">
        <v>132662</v>
      </c>
      <c r="L23" s="24">
        <v>129836</v>
      </c>
      <c r="M23" s="24">
        <v>245111</v>
      </c>
      <c r="N23" s="24">
        <v>507609</v>
      </c>
      <c r="O23" s="24">
        <v>241108</v>
      </c>
      <c r="P23" s="24">
        <v>237227</v>
      </c>
      <c r="Q23" s="24">
        <v>234997</v>
      </c>
      <c r="R23" s="24">
        <v>713332</v>
      </c>
      <c r="S23" s="24"/>
      <c r="T23" s="24"/>
      <c r="U23" s="24"/>
      <c r="V23" s="24"/>
      <c r="W23" s="24">
        <v>1952683</v>
      </c>
      <c r="X23" s="24">
        <v>6565721</v>
      </c>
      <c r="Y23" s="24">
        <v>-4613038</v>
      </c>
      <c r="Z23" s="6">
        <v>-70.26</v>
      </c>
      <c r="AA23" s="22">
        <v>8754300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85727393</v>
      </c>
      <c r="D25" s="40">
        <f>+D5+D9+D15+D19+D24</f>
        <v>0</v>
      </c>
      <c r="E25" s="41">
        <f t="shared" si="4"/>
        <v>94175463</v>
      </c>
      <c r="F25" s="42">
        <f t="shared" si="4"/>
        <v>68642602</v>
      </c>
      <c r="G25" s="42">
        <f t="shared" si="4"/>
        <v>1212814</v>
      </c>
      <c r="H25" s="42">
        <f t="shared" si="4"/>
        <v>2622649</v>
      </c>
      <c r="I25" s="42">
        <f t="shared" si="4"/>
        <v>1978824</v>
      </c>
      <c r="J25" s="42">
        <f t="shared" si="4"/>
        <v>5814287</v>
      </c>
      <c r="K25" s="42">
        <f t="shared" si="4"/>
        <v>6652628</v>
      </c>
      <c r="L25" s="42">
        <f t="shared" si="4"/>
        <v>2422019</v>
      </c>
      <c r="M25" s="42">
        <f t="shared" si="4"/>
        <v>9682842</v>
      </c>
      <c r="N25" s="42">
        <f t="shared" si="4"/>
        <v>18757489</v>
      </c>
      <c r="O25" s="42">
        <f t="shared" si="4"/>
        <v>3980885</v>
      </c>
      <c r="P25" s="42">
        <f t="shared" si="4"/>
        <v>4501109</v>
      </c>
      <c r="Q25" s="42">
        <f t="shared" si="4"/>
        <v>3135739</v>
      </c>
      <c r="R25" s="42">
        <f t="shared" si="4"/>
        <v>11617733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36189509</v>
      </c>
      <c r="X25" s="42">
        <f t="shared" si="4"/>
        <v>51481967</v>
      </c>
      <c r="Y25" s="42">
        <f t="shared" si="4"/>
        <v>-15292458</v>
      </c>
      <c r="Z25" s="43">
        <f>+IF(X25&lt;&gt;0,+(Y25/X25)*100,0)</f>
        <v>-29.70449439121081</v>
      </c>
      <c r="AA25" s="40">
        <f>+AA5+AA9+AA15+AA19+AA24</f>
        <v>68642602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29508664</v>
      </c>
      <c r="D28" s="19">
        <f>SUM(D29:D31)</f>
        <v>0</v>
      </c>
      <c r="E28" s="20">
        <f t="shared" si="5"/>
        <v>29451796</v>
      </c>
      <c r="F28" s="21">
        <f t="shared" si="5"/>
        <v>28288796</v>
      </c>
      <c r="G28" s="21">
        <f t="shared" si="5"/>
        <v>308014</v>
      </c>
      <c r="H28" s="21">
        <f t="shared" si="5"/>
        <v>1326267</v>
      </c>
      <c r="I28" s="21">
        <f t="shared" si="5"/>
        <v>3293023</v>
      </c>
      <c r="J28" s="21">
        <f t="shared" si="5"/>
        <v>4927304</v>
      </c>
      <c r="K28" s="21">
        <f t="shared" si="5"/>
        <v>2118965</v>
      </c>
      <c r="L28" s="21">
        <f t="shared" si="5"/>
        <v>1817546</v>
      </c>
      <c r="M28" s="21">
        <f t="shared" si="5"/>
        <v>3550047</v>
      </c>
      <c r="N28" s="21">
        <f t="shared" si="5"/>
        <v>7486558</v>
      </c>
      <c r="O28" s="21">
        <f t="shared" si="5"/>
        <v>1704956</v>
      </c>
      <c r="P28" s="21">
        <f t="shared" si="5"/>
        <v>2055155</v>
      </c>
      <c r="Q28" s="21">
        <f t="shared" si="5"/>
        <v>2080993</v>
      </c>
      <c r="R28" s="21">
        <f t="shared" si="5"/>
        <v>5841104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18254966</v>
      </c>
      <c r="X28" s="21">
        <f t="shared" si="5"/>
        <v>21216628</v>
      </c>
      <c r="Y28" s="21">
        <f t="shared" si="5"/>
        <v>-2961662</v>
      </c>
      <c r="Z28" s="4">
        <f>+IF(X28&lt;&gt;0,+(Y28/X28)*100,0)</f>
        <v>-13.959155055176534</v>
      </c>
      <c r="AA28" s="19">
        <f>SUM(AA29:AA31)</f>
        <v>28288796</v>
      </c>
    </row>
    <row r="29" spans="1:27" ht="12.75">
      <c r="A29" s="5" t="s">
        <v>32</v>
      </c>
      <c r="B29" s="3"/>
      <c r="C29" s="22">
        <v>12160512</v>
      </c>
      <c r="D29" s="22"/>
      <c r="E29" s="23">
        <v>12138300</v>
      </c>
      <c r="F29" s="24">
        <v>11595300</v>
      </c>
      <c r="G29" s="24">
        <v>125453</v>
      </c>
      <c r="H29" s="24">
        <v>637456</v>
      </c>
      <c r="I29" s="24">
        <v>928547</v>
      </c>
      <c r="J29" s="24">
        <v>1691456</v>
      </c>
      <c r="K29" s="24">
        <v>716645</v>
      </c>
      <c r="L29" s="24">
        <v>750325</v>
      </c>
      <c r="M29" s="24">
        <v>1223767</v>
      </c>
      <c r="N29" s="24">
        <v>2690737</v>
      </c>
      <c r="O29" s="24">
        <v>647624</v>
      </c>
      <c r="P29" s="24">
        <v>925264</v>
      </c>
      <c r="Q29" s="24">
        <v>733750</v>
      </c>
      <c r="R29" s="24">
        <v>2306638</v>
      </c>
      <c r="S29" s="24"/>
      <c r="T29" s="24"/>
      <c r="U29" s="24"/>
      <c r="V29" s="24"/>
      <c r="W29" s="24">
        <v>6688831</v>
      </c>
      <c r="X29" s="24">
        <v>8696489</v>
      </c>
      <c r="Y29" s="24">
        <v>-2007658</v>
      </c>
      <c r="Z29" s="6">
        <v>-23.09</v>
      </c>
      <c r="AA29" s="22">
        <v>11595300</v>
      </c>
    </row>
    <row r="30" spans="1:27" ht="12.75">
      <c r="A30" s="5" t="s">
        <v>33</v>
      </c>
      <c r="B30" s="3"/>
      <c r="C30" s="25">
        <v>17348152</v>
      </c>
      <c r="D30" s="25"/>
      <c r="E30" s="26">
        <v>17313496</v>
      </c>
      <c r="F30" s="27">
        <v>16693496</v>
      </c>
      <c r="G30" s="27">
        <v>182561</v>
      </c>
      <c r="H30" s="27">
        <v>688811</v>
      </c>
      <c r="I30" s="27">
        <v>2364476</v>
      </c>
      <c r="J30" s="27">
        <v>3235848</v>
      </c>
      <c r="K30" s="27">
        <v>1402320</v>
      </c>
      <c r="L30" s="27">
        <v>1067221</v>
      </c>
      <c r="M30" s="27">
        <v>2326280</v>
      </c>
      <c r="N30" s="27">
        <v>4795821</v>
      </c>
      <c r="O30" s="27">
        <v>1057332</v>
      </c>
      <c r="P30" s="27">
        <v>1129891</v>
      </c>
      <c r="Q30" s="27">
        <v>1347243</v>
      </c>
      <c r="R30" s="27">
        <v>3534466</v>
      </c>
      <c r="S30" s="27"/>
      <c r="T30" s="27"/>
      <c r="U30" s="27"/>
      <c r="V30" s="27"/>
      <c r="W30" s="27">
        <v>11566135</v>
      </c>
      <c r="X30" s="27">
        <v>12520139</v>
      </c>
      <c r="Y30" s="27">
        <v>-954004</v>
      </c>
      <c r="Z30" s="7">
        <v>-7.62</v>
      </c>
      <c r="AA30" s="25">
        <v>16693496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2533802</v>
      </c>
      <c r="D32" s="19">
        <f>SUM(D33:D37)</f>
        <v>0</v>
      </c>
      <c r="E32" s="20">
        <f t="shared" si="6"/>
        <v>2367800</v>
      </c>
      <c r="F32" s="21">
        <f t="shared" si="6"/>
        <v>2357800</v>
      </c>
      <c r="G32" s="21">
        <f t="shared" si="6"/>
        <v>41957</v>
      </c>
      <c r="H32" s="21">
        <f t="shared" si="6"/>
        <v>232188</v>
      </c>
      <c r="I32" s="21">
        <f t="shared" si="6"/>
        <v>244122</v>
      </c>
      <c r="J32" s="21">
        <f t="shared" si="6"/>
        <v>518267</v>
      </c>
      <c r="K32" s="21">
        <f t="shared" si="6"/>
        <v>204620</v>
      </c>
      <c r="L32" s="21">
        <f t="shared" si="6"/>
        <v>216675</v>
      </c>
      <c r="M32" s="21">
        <f t="shared" si="6"/>
        <v>528826</v>
      </c>
      <c r="N32" s="21">
        <f t="shared" si="6"/>
        <v>950121</v>
      </c>
      <c r="O32" s="21">
        <f t="shared" si="6"/>
        <v>243970</v>
      </c>
      <c r="P32" s="21">
        <f t="shared" si="6"/>
        <v>287991</v>
      </c>
      <c r="Q32" s="21">
        <f t="shared" si="6"/>
        <v>281035</v>
      </c>
      <c r="R32" s="21">
        <f t="shared" si="6"/>
        <v>812996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2281384</v>
      </c>
      <c r="X32" s="21">
        <f t="shared" si="6"/>
        <v>1768369</v>
      </c>
      <c r="Y32" s="21">
        <f t="shared" si="6"/>
        <v>513015</v>
      </c>
      <c r="Z32" s="4">
        <f>+IF(X32&lt;&gt;0,+(Y32/X32)*100,0)</f>
        <v>29.01063069981435</v>
      </c>
      <c r="AA32" s="19">
        <f>SUM(AA33:AA37)</f>
        <v>2357800</v>
      </c>
    </row>
    <row r="33" spans="1:27" ht="12.75">
      <c r="A33" s="5" t="s">
        <v>36</v>
      </c>
      <c r="B33" s="3"/>
      <c r="C33" s="22">
        <v>1682538</v>
      </c>
      <c r="D33" s="22"/>
      <c r="E33" s="23">
        <v>1683500</v>
      </c>
      <c r="F33" s="24">
        <v>1673500</v>
      </c>
      <c r="G33" s="24">
        <v>40397</v>
      </c>
      <c r="H33" s="24">
        <v>189749</v>
      </c>
      <c r="I33" s="24">
        <v>199846</v>
      </c>
      <c r="J33" s="24">
        <v>429992</v>
      </c>
      <c r="K33" s="24">
        <v>154187</v>
      </c>
      <c r="L33" s="24">
        <v>173645</v>
      </c>
      <c r="M33" s="24">
        <v>369766</v>
      </c>
      <c r="N33" s="24">
        <v>697598</v>
      </c>
      <c r="O33" s="24">
        <v>201489</v>
      </c>
      <c r="P33" s="24">
        <v>235773</v>
      </c>
      <c r="Q33" s="24">
        <v>185871</v>
      </c>
      <c r="R33" s="24">
        <v>623133</v>
      </c>
      <c r="S33" s="24"/>
      <c r="T33" s="24"/>
      <c r="U33" s="24"/>
      <c r="V33" s="24"/>
      <c r="W33" s="24">
        <v>1750723</v>
      </c>
      <c r="X33" s="24">
        <v>1255146</v>
      </c>
      <c r="Y33" s="24">
        <v>495577</v>
      </c>
      <c r="Z33" s="6">
        <v>39.48</v>
      </c>
      <c r="AA33" s="22">
        <v>1673500</v>
      </c>
    </row>
    <row r="34" spans="1:27" ht="12.75">
      <c r="A34" s="5" t="s">
        <v>37</v>
      </c>
      <c r="B34" s="3"/>
      <c r="C34" s="22">
        <v>851264</v>
      </c>
      <c r="D34" s="22"/>
      <c r="E34" s="23">
        <v>684300</v>
      </c>
      <c r="F34" s="24">
        <v>684300</v>
      </c>
      <c r="G34" s="24">
        <v>1560</v>
      </c>
      <c r="H34" s="24">
        <v>42439</v>
      </c>
      <c r="I34" s="24">
        <v>44276</v>
      </c>
      <c r="J34" s="24">
        <v>88275</v>
      </c>
      <c r="K34" s="24">
        <v>50433</v>
      </c>
      <c r="L34" s="24">
        <v>43030</v>
      </c>
      <c r="M34" s="24">
        <v>159060</v>
      </c>
      <c r="N34" s="24">
        <v>252523</v>
      </c>
      <c r="O34" s="24">
        <v>42481</v>
      </c>
      <c r="P34" s="24">
        <v>52218</v>
      </c>
      <c r="Q34" s="24">
        <v>95164</v>
      </c>
      <c r="R34" s="24">
        <v>189863</v>
      </c>
      <c r="S34" s="24"/>
      <c r="T34" s="24"/>
      <c r="U34" s="24"/>
      <c r="V34" s="24"/>
      <c r="W34" s="24">
        <v>530661</v>
      </c>
      <c r="X34" s="24">
        <v>513223</v>
      </c>
      <c r="Y34" s="24">
        <v>17438</v>
      </c>
      <c r="Z34" s="6">
        <v>3.4</v>
      </c>
      <c r="AA34" s="22">
        <v>684300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7431456</v>
      </c>
      <c r="D38" s="19">
        <f>SUM(D39:D41)</f>
        <v>0</v>
      </c>
      <c r="E38" s="20">
        <f t="shared" si="7"/>
        <v>11730500</v>
      </c>
      <c r="F38" s="21">
        <f t="shared" si="7"/>
        <v>11680500</v>
      </c>
      <c r="G38" s="21">
        <f t="shared" si="7"/>
        <v>6080</v>
      </c>
      <c r="H38" s="21">
        <f t="shared" si="7"/>
        <v>395303</v>
      </c>
      <c r="I38" s="21">
        <f t="shared" si="7"/>
        <v>387912</v>
      </c>
      <c r="J38" s="21">
        <f t="shared" si="7"/>
        <v>789295</v>
      </c>
      <c r="K38" s="21">
        <f t="shared" si="7"/>
        <v>409265</v>
      </c>
      <c r="L38" s="21">
        <f t="shared" si="7"/>
        <v>376563</v>
      </c>
      <c r="M38" s="21">
        <f t="shared" si="7"/>
        <v>782862</v>
      </c>
      <c r="N38" s="21">
        <f t="shared" si="7"/>
        <v>1568690</v>
      </c>
      <c r="O38" s="21">
        <f t="shared" si="7"/>
        <v>362558</v>
      </c>
      <c r="P38" s="21">
        <f t="shared" si="7"/>
        <v>461473</v>
      </c>
      <c r="Q38" s="21">
        <f t="shared" si="7"/>
        <v>419864</v>
      </c>
      <c r="R38" s="21">
        <f t="shared" si="7"/>
        <v>1243895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3601880</v>
      </c>
      <c r="X38" s="21">
        <f t="shared" si="7"/>
        <v>8605996</v>
      </c>
      <c r="Y38" s="21">
        <f t="shared" si="7"/>
        <v>-5004116</v>
      </c>
      <c r="Z38" s="4">
        <f>+IF(X38&lt;&gt;0,+(Y38/X38)*100,0)</f>
        <v>-58.1468548207552</v>
      </c>
      <c r="AA38" s="19">
        <f>SUM(AA39:AA41)</f>
        <v>11680500</v>
      </c>
    </row>
    <row r="39" spans="1:27" ht="12.75">
      <c r="A39" s="5" t="s">
        <v>42</v>
      </c>
      <c r="B39" s="3"/>
      <c r="C39" s="22">
        <v>-2394</v>
      </c>
      <c r="D39" s="22"/>
      <c r="E39" s="23"/>
      <c r="F39" s="24"/>
      <c r="G39" s="24"/>
      <c r="H39" s="24">
        <v>66919</v>
      </c>
      <c r="I39" s="24">
        <v>66919</v>
      </c>
      <c r="J39" s="24">
        <v>133838</v>
      </c>
      <c r="K39" s="24">
        <v>66919</v>
      </c>
      <c r="L39" s="24">
        <v>66919</v>
      </c>
      <c r="M39" s="24">
        <v>66919</v>
      </c>
      <c r="N39" s="24">
        <v>200757</v>
      </c>
      <c r="O39" s="24">
        <v>66919</v>
      </c>
      <c r="P39" s="24">
        <v>176323</v>
      </c>
      <c r="Q39" s="24">
        <v>66919</v>
      </c>
      <c r="R39" s="24">
        <v>310161</v>
      </c>
      <c r="S39" s="24"/>
      <c r="T39" s="24"/>
      <c r="U39" s="24"/>
      <c r="V39" s="24"/>
      <c r="W39" s="24">
        <v>644756</v>
      </c>
      <c r="X39" s="24"/>
      <c r="Y39" s="24">
        <v>644756</v>
      </c>
      <c r="Z39" s="6"/>
      <c r="AA39" s="22"/>
    </row>
    <row r="40" spans="1:27" ht="12.75">
      <c r="A40" s="5" t="s">
        <v>43</v>
      </c>
      <c r="B40" s="3"/>
      <c r="C40" s="22">
        <v>7433850</v>
      </c>
      <c r="D40" s="22"/>
      <c r="E40" s="23">
        <v>11730500</v>
      </c>
      <c r="F40" s="24">
        <v>11680500</v>
      </c>
      <c r="G40" s="24">
        <v>6080</v>
      </c>
      <c r="H40" s="24">
        <v>328384</v>
      </c>
      <c r="I40" s="24">
        <v>320993</v>
      </c>
      <c r="J40" s="24">
        <v>655457</v>
      </c>
      <c r="K40" s="24">
        <v>342346</v>
      </c>
      <c r="L40" s="24">
        <v>309644</v>
      </c>
      <c r="M40" s="24">
        <v>715943</v>
      </c>
      <c r="N40" s="24">
        <v>1367933</v>
      </c>
      <c r="O40" s="24">
        <v>295639</v>
      </c>
      <c r="P40" s="24">
        <v>285150</v>
      </c>
      <c r="Q40" s="24">
        <v>352945</v>
      </c>
      <c r="R40" s="24">
        <v>933734</v>
      </c>
      <c r="S40" s="24"/>
      <c r="T40" s="24"/>
      <c r="U40" s="24"/>
      <c r="V40" s="24"/>
      <c r="W40" s="24">
        <v>2957124</v>
      </c>
      <c r="X40" s="24">
        <v>8605996</v>
      </c>
      <c r="Y40" s="24">
        <v>-5648872</v>
      </c>
      <c r="Z40" s="6">
        <v>-65.64</v>
      </c>
      <c r="AA40" s="22">
        <v>11680500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19780052</v>
      </c>
      <c r="D42" s="19">
        <f>SUM(D43:D46)</f>
        <v>0</v>
      </c>
      <c r="E42" s="20">
        <f t="shared" si="8"/>
        <v>22575121</v>
      </c>
      <c r="F42" s="21">
        <f t="shared" si="8"/>
        <v>21690121</v>
      </c>
      <c r="G42" s="21">
        <f t="shared" si="8"/>
        <v>47557</v>
      </c>
      <c r="H42" s="21">
        <f t="shared" si="8"/>
        <v>393535</v>
      </c>
      <c r="I42" s="21">
        <f t="shared" si="8"/>
        <v>2922380</v>
      </c>
      <c r="J42" s="21">
        <f t="shared" si="8"/>
        <v>3363472</v>
      </c>
      <c r="K42" s="21">
        <f t="shared" si="8"/>
        <v>1293359</v>
      </c>
      <c r="L42" s="21">
        <f t="shared" si="8"/>
        <v>1242639</v>
      </c>
      <c r="M42" s="21">
        <f t="shared" si="8"/>
        <v>1515945</v>
      </c>
      <c r="N42" s="21">
        <f t="shared" si="8"/>
        <v>4051943</v>
      </c>
      <c r="O42" s="21">
        <f t="shared" si="8"/>
        <v>1177690</v>
      </c>
      <c r="P42" s="21">
        <f t="shared" si="8"/>
        <v>2121186</v>
      </c>
      <c r="Q42" s="21">
        <f t="shared" si="8"/>
        <v>957584</v>
      </c>
      <c r="R42" s="21">
        <f t="shared" si="8"/>
        <v>4256460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11671875</v>
      </c>
      <c r="X42" s="21">
        <f t="shared" si="8"/>
        <v>16267600</v>
      </c>
      <c r="Y42" s="21">
        <f t="shared" si="8"/>
        <v>-4595725</v>
      </c>
      <c r="Z42" s="4">
        <f>+IF(X42&lt;&gt;0,+(Y42/X42)*100,0)</f>
        <v>-28.25078684009934</v>
      </c>
      <c r="AA42" s="19">
        <f>SUM(AA43:AA46)</f>
        <v>21690121</v>
      </c>
    </row>
    <row r="43" spans="1:27" ht="12.75">
      <c r="A43" s="5" t="s">
        <v>46</v>
      </c>
      <c r="B43" s="3"/>
      <c r="C43" s="22">
        <v>10178412</v>
      </c>
      <c r="D43" s="22"/>
      <c r="E43" s="23">
        <v>12977905</v>
      </c>
      <c r="F43" s="24">
        <v>12527905</v>
      </c>
      <c r="G43" s="24">
        <v>31465</v>
      </c>
      <c r="H43" s="24">
        <v>81567</v>
      </c>
      <c r="I43" s="24">
        <v>2168946</v>
      </c>
      <c r="J43" s="24">
        <v>2281978</v>
      </c>
      <c r="K43" s="24">
        <v>842385</v>
      </c>
      <c r="L43" s="24">
        <v>778132</v>
      </c>
      <c r="M43" s="24">
        <v>882998</v>
      </c>
      <c r="N43" s="24">
        <v>2503515</v>
      </c>
      <c r="O43" s="24">
        <v>777595</v>
      </c>
      <c r="P43" s="24">
        <v>1547268</v>
      </c>
      <c r="Q43" s="24">
        <v>526260</v>
      </c>
      <c r="R43" s="24">
        <v>2851123</v>
      </c>
      <c r="S43" s="24"/>
      <c r="T43" s="24"/>
      <c r="U43" s="24"/>
      <c r="V43" s="24"/>
      <c r="W43" s="24">
        <v>7636616</v>
      </c>
      <c r="X43" s="24">
        <v>9395927</v>
      </c>
      <c r="Y43" s="24">
        <v>-1759311</v>
      </c>
      <c r="Z43" s="6">
        <v>-18.72</v>
      </c>
      <c r="AA43" s="22">
        <v>12527905</v>
      </c>
    </row>
    <row r="44" spans="1:27" ht="12.75">
      <c r="A44" s="5" t="s">
        <v>47</v>
      </c>
      <c r="B44" s="3"/>
      <c r="C44" s="22">
        <v>3496193</v>
      </c>
      <c r="D44" s="22"/>
      <c r="E44" s="23">
        <v>3846105</v>
      </c>
      <c r="F44" s="24">
        <v>3576105</v>
      </c>
      <c r="G44" s="24"/>
      <c r="H44" s="24">
        <v>68966</v>
      </c>
      <c r="I44" s="24">
        <v>214662</v>
      </c>
      <c r="J44" s="24">
        <v>283628</v>
      </c>
      <c r="K44" s="24">
        <v>107275</v>
      </c>
      <c r="L44" s="24">
        <v>118346</v>
      </c>
      <c r="M44" s="24">
        <v>133545</v>
      </c>
      <c r="N44" s="24">
        <v>359166</v>
      </c>
      <c r="O44" s="24">
        <v>91322</v>
      </c>
      <c r="P44" s="24">
        <v>147919</v>
      </c>
      <c r="Q44" s="24">
        <v>138872</v>
      </c>
      <c r="R44" s="24">
        <v>378113</v>
      </c>
      <c r="S44" s="24"/>
      <c r="T44" s="24"/>
      <c r="U44" s="24"/>
      <c r="V44" s="24"/>
      <c r="W44" s="24">
        <v>1020907</v>
      </c>
      <c r="X44" s="24">
        <v>2682085</v>
      </c>
      <c r="Y44" s="24">
        <v>-1661178</v>
      </c>
      <c r="Z44" s="6">
        <v>-61.94</v>
      </c>
      <c r="AA44" s="22">
        <v>3576105</v>
      </c>
    </row>
    <row r="45" spans="1:27" ht="12.75">
      <c r="A45" s="5" t="s">
        <v>48</v>
      </c>
      <c r="B45" s="3"/>
      <c r="C45" s="25">
        <v>4109780</v>
      </c>
      <c r="D45" s="25"/>
      <c r="E45" s="26">
        <v>3312205</v>
      </c>
      <c r="F45" s="27">
        <v>3147205</v>
      </c>
      <c r="G45" s="27">
        <v>16092</v>
      </c>
      <c r="H45" s="27">
        <v>127421</v>
      </c>
      <c r="I45" s="27">
        <v>271015</v>
      </c>
      <c r="J45" s="27">
        <v>414528</v>
      </c>
      <c r="K45" s="27">
        <v>207898</v>
      </c>
      <c r="L45" s="27">
        <v>217601</v>
      </c>
      <c r="M45" s="27">
        <v>287619</v>
      </c>
      <c r="N45" s="27">
        <v>713118</v>
      </c>
      <c r="O45" s="27">
        <v>185257</v>
      </c>
      <c r="P45" s="27">
        <v>287361</v>
      </c>
      <c r="Q45" s="27">
        <v>144034</v>
      </c>
      <c r="R45" s="27">
        <v>616652</v>
      </c>
      <c r="S45" s="27"/>
      <c r="T45" s="27"/>
      <c r="U45" s="27"/>
      <c r="V45" s="27"/>
      <c r="W45" s="27">
        <v>1744298</v>
      </c>
      <c r="X45" s="27">
        <v>2360403</v>
      </c>
      <c r="Y45" s="27">
        <v>-616105</v>
      </c>
      <c r="Z45" s="7">
        <v>-26.1</v>
      </c>
      <c r="AA45" s="25">
        <v>3147205</v>
      </c>
    </row>
    <row r="46" spans="1:27" ht="12.75">
      <c r="A46" s="5" t="s">
        <v>49</v>
      </c>
      <c r="B46" s="3"/>
      <c r="C46" s="22">
        <v>1995667</v>
      </c>
      <c r="D46" s="22"/>
      <c r="E46" s="23">
        <v>2438906</v>
      </c>
      <c r="F46" s="24">
        <v>2438906</v>
      </c>
      <c r="G46" s="24"/>
      <c r="H46" s="24">
        <v>115581</v>
      </c>
      <c r="I46" s="24">
        <v>267757</v>
      </c>
      <c r="J46" s="24">
        <v>383338</v>
      </c>
      <c r="K46" s="24">
        <v>135801</v>
      </c>
      <c r="L46" s="24">
        <v>128560</v>
      </c>
      <c r="M46" s="24">
        <v>211783</v>
      </c>
      <c r="N46" s="24">
        <v>476144</v>
      </c>
      <c r="O46" s="24">
        <v>123516</v>
      </c>
      <c r="P46" s="24">
        <v>138638</v>
      </c>
      <c r="Q46" s="24">
        <v>148418</v>
      </c>
      <c r="R46" s="24">
        <v>410572</v>
      </c>
      <c r="S46" s="24"/>
      <c r="T46" s="24"/>
      <c r="U46" s="24"/>
      <c r="V46" s="24"/>
      <c r="W46" s="24">
        <v>1270054</v>
      </c>
      <c r="X46" s="24">
        <v>1829185</v>
      </c>
      <c r="Y46" s="24">
        <v>-559131</v>
      </c>
      <c r="Z46" s="6">
        <v>-30.57</v>
      </c>
      <c r="AA46" s="22">
        <v>2438906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59253974</v>
      </c>
      <c r="D48" s="40">
        <f>+D28+D32+D38+D42+D47</f>
        <v>0</v>
      </c>
      <c r="E48" s="41">
        <f t="shared" si="9"/>
        <v>66125217</v>
      </c>
      <c r="F48" s="42">
        <f t="shared" si="9"/>
        <v>64017217</v>
      </c>
      <c r="G48" s="42">
        <f t="shared" si="9"/>
        <v>403608</v>
      </c>
      <c r="H48" s="42">
        <f t="shared" si="9"/>
        <v>2347293</v>
      </c>
      <c r="I48" s="42">
        <f t="shared" si="9"/>
        <v>6847437</v>
      </c>
      <c r="J48" s="42">
        <f t="shared" si="9"/>
        <v>9598338</v>
      </c>
      <c r="K48" s="42">
        <f t="shared" si="9"/>
        <v>4026209</v>
      </c>
      <c r="L48" s="42">
        <f t="shared" si="9"/>
        <v>3653423</v>
      </c>
      <c r="M48" s="42">
        <f t="shared" si="9"/>
        <v>6377680</v>
      </c>
      <c r="N48" s="42">
        <f t="shared" si="9"/>
        <v>14057312</v>
      </c>
      <c r="O48" s="42">
        <f t="shared" si="9"/>
        <v>3489174</v>
      </c>
      <c r="P48" s="42">
        <f t="shared" si="9"/>
        <v>4925805</v>
      </c>
      <c r="Q48" s="42">
        <f t="shared" si="9"/>
        <v>3739476</v>
      </c>
      <c r="R48" s="42">
        <f t="shared" si="9"/>
        <v>12154455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35810105</v>
      </c>
      <c r="X48" s="42">
        <f t="shared" si="9"/>
        <v>47858593</v>
      </c>
      <c r="Y48" s="42">
        <f t="shared" si="9"/>
        <v>-12048488</v>
      </c>
      <c r="Z48" s="43">
        <f>+IF(X48&lt;&gt;0,+(Y48/X48)*100,0)</f>
        <v>-25.17518222903043</v>
      </c>
      <c r="AA48" s="40">
        <f>+AA28+AA32+AA38+AA42+AA47</f>
        <v>64017217</v>
      </c>
    </row>
    <row r="49" spans="1:27" ht="12.75">
      <c r="A49" s="14" t="s">
        <v>88</v>
      </c>
      <c r="B49" s="15"/>
      <c r="C49" s="44">
        <f aca="true" t="shared" si="10" ref="C49:Y49">+C25-C48</f>
        <v>26473419</v>
      </c>
      <c r="D49" s="44">
        <f>+D25-D48</f>
        <v>0</v>
      </c>
      <c r="E49" s="45">
        <f t="shared" si="10"/>
        <v>28050246</v>
      </c>
      <c r="F49" s="46">
        <f t="shared" si="10"/>
        <v>4625385</v>
      </c>
      <c r="G49" s="46">
        <f t="shared" si="10"/>
        <v>809206</v>
      </c>
      <c r="H49" s="46">
        <f t="shared" si="10"/>
        <v>275356</v>
      </c>
      <c r="I49" s="46">
        <f t="shared" si="10"/>
        <v>-4868613</v>
      </c>
      <c r="J49" s="46">
        <f t="shared" si="10"/>
        <v>-3784051</v>
      </c>
      <c r="K49" s="46">
        <f t="shared" si="10"/>
        <v>2626419</v>
      </c>
      <c r="L49" s="46">
        <f t="shared" si="10"/>
        <v>-1231404</v>
      </c>
      <c r="M49" s="46">
        <f t="shared" si="10"/>
        <v>3305162</v>
      </c>
      <c r="N49" s="46">
        <f t="shared" si="10"/>
        <v>4700177</v>
      </c>
      <c r="O49" s="46">
        <f t="shared" si="10"/>
        <v>491711</v>
      </c>
      <c r="P49" s="46">
        <f t="shared" si="10"/>
        <v>-424696</v>
      </c>
      <c r="Q49" s="46">
        <f t="shared" si="10"/>
        <v>-603737</v>
      </c>
      <c r="R49" s="46">
        <f t="shared" si="10"/>
        <v>-536722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379404</v>
      </c>
      <c r="X49" s="46">
        <f>IF(F25=F48,0,X25-X48)</f>
        <v>3623374</v>
      </c>
      <c r="Y49" s="46">
        <f t="shared" si="10"/>
        <v>-3243970</v>
      </c>
      <c r="Z49" s="47">
        <f>+IF(X49&lt;&gt;0,+(Y49/X49)*100,0)</f>
        <v>-89.52898596722282</v>
      </c>
      <c r="AA49" s="44">
        <f>+AA25-AA48</f>
        <v>4625385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28642421</v>
      </c>
      <c r="D5" s="19">
        <f>SUM(D6:D8)</f>
        <v>0</v>
      </c>
      <c r="E5" s="20">
        <f t="shared" si="0"/>
        <v>30165019</v>
      </c>
      <c r="F5" s="21">
        <f t="shared" si="0"/>
        <v>34463031</v>
      </c>
      <c r="G5" s="21">
        <f t="shared" si="0"/>
        <v>8513806</v>
      </c>
      <c r="H5" s="21">
        <f t="shared" si="0"/>
        <v>76576</v>
      </c>
      <c r="I5" s="21">
        <f t="shared" si="0"/>
        <v>8150108</v>
      </c>
      <c r="J5" s="21">
        <f t="shared" si="0"/>
        <v>16740490</v>
      </c>
      <c r="K5" s="21">
        <f t="shared" si="0"/>
        <v>211308</v>
      </c>
      <c r="L5" s="21">
        <f t="shared" si="0"/>
        <v>712960</v>
      </c>
      <c r="M5" s="21">
        <f t="shared" si="0"/>
        <v>6493206</v>
      </c>
      <c r="N5" s="21">
        <f t="shared" si="0"/>
        <v>7417474</v>
      </c>
      <c r="O5" s="21">
        <f t="shared" si="0"/>
        <v>338837</v>
      </c>
      <c r="P5" s="21">
        <f t="shared" si="0"/>
        <v>142071</v>
      </c>
      <c r="Q5" s="21">
        <f t="shared" si="0"/>
        <v>5244372</v>
      </c>
      <c r="R5" s="21">
        <f t="shared" si="0"/>
        <v>5725280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29883244</v>
      </c>
      <c r="X5" s="21">
        <f t="shared" si="0"/>
        <v>24423953</v>
      </c>
      <c r="Y5" s="21">
        <f t="shared" si="0"/>
        <v>5459291</v>
      </c>
      <c r="Z5" s="4">
        <f>+IF(X5&lt;&gt;0,+(Y5/X5)*100,0)</f>
        <v>22.352200726884792</v>
      </c>
      <c r="AA5" s="19">
        <f>SUM(AA6:AA8)</f>
        <v>34463031</v>
      </c>
    </row>
    <row r="6" spans="1:27" ht="12.75">
      <c r="A6" s="5" t="s">
        <v>32</v>
      </c>
      <c r="B6" s="3"/>
      <c r="C6" s="22">
        <v>17444416</v>
      </c>
      <c r="D6" s="22"/>
      <c r="E6" s="23">
        <v>18953000</v>
      </c>
      <c r="F6" s="24">
        <v>19724600</v>
      </c>
      <c r="G6" s="24"/>
      <c r="H6" s="24"/>
      <c r="I6" s="24">
        <v>7897000</v>
      </c>
      <c r="J6" s="24">
        <v>7897000</v>
      </c>
      <c r="K6" s="24"/>
      <c r="L6" s="24"/>
      <c r="M6" s="24">
        <v>6318175</v>
      </c>
      <c r="N6" s="24">
        <v>6318175</v>
      </c>
      <c r="O6" s="24"/>
      <c r="P6" s="24"/>
      <c r="Q6" s="24">
        <v>4738000</v>
      </c>
      <c r="R6" s="24">
        <v>4738000</v>
      </c>
      <c r="S6" s="24"/>
      <c r="T6" s="24"/>
      <c r="U6" s="24"/>
      <c r="V6" s="24"/>
      <c r="W6" s="24">
        <v>18953175</v>
      </c>
      <c r="X6" s="24">
        <v>14523393</v>
      </c>
      <c r="Y6" s="24">
        <v>4429782</v>
      </c>
      <c r="Z6" s="6">
        <v>30.5</v>
      </c>
      <c r="AA6" s="22">
        <v>19724600</v>
      </c>
    </row>
    <row r="7" spans="1:27" ht="12.75">
      <c r="A7" s="5" t="s">
        <v>33</v>
      </c>
      <c r="B7" s="3"/>
      <c r="C7" s="25">
        <v>11198005</v>
      </c>
      <c r="D7" s="25"/>
      <c r="E7" s="26">
        <v>11212019</v>
      </c>
      <c r="F7" s="27">
        <v>14738431</v>
      </c>
      <c r="G7" s="27">
        <v>8513806</v>
      </c>
      <c r="H7" s="27">
        <v>76576</v>
      </c>
      <c r="I7" s="27">
        <v>253108</v>
      </c>
      <c r="J7" s="27">
        <v>8843490</v>
      </c>
      <c r="K7" s="27">
        <v>211308</v>
      </c>
      <c r="L7" s="27">
        <v>712960</v>
      </c>
      <c r="M7" s="27">
        <v>175031</v>
      </c>
      <c r="N7" s="27">
        <v>1099299</v>
      </c>
      <c r="O7" s="27">
        <v>338837</v>
      </c>
      <c r="P7" s="27">
        <v>142071</v>
      </c>
      <c r="Q7" s="27">
        <v>506372</v>
      </c>
      <c r="R7" s="27">
        <v>987280</v>
      </c>
      <c r="S7" s="27"/>
      <c r="T7" s="27"/>
      <c r="U7" s="27"/>
      <c r="V7" s="27"/>
      <c r="W7" s="27">
        <v>10930069</v>
      </c>
      <c r="X7" s="27">
        <v>9900560</v>
      </c>
      <c r="Y7" s="27">
        <v>1029509</v>
      </c>
      <c r="Z7" s="7">
        <v>10.4</v>
      </c>
      <c r="AA7" s="25">
        <v>14738431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3002793</v>
      </c>
      <c r="D9" s="19">
        <f>SUM(D10:D14)</f>
        <v>0</v>
      </c>
      <c r="E9" s="20">
        <f t="shared" si="1"/>
        <v>482686</v>
      </c>
      <c r="F9" s="21">
        <f t="shared" si="1"/>
        <v>1179217</v>
      </c>
      <c r="G9" s="21">
        <f t="shared" si="1"/>
        <v>0</v>
      </c>
      <c r="H9" s="21">
        <f t="shared" si="1"/>
        <v>0</v>
      </c>
      <c r="I9" s="21">
        <f t="shared" si="1"/>
        <v>112477</v>
      </c>
      <c r="J9" s="21">
        <f t="shared" si="1"/>
        <v>112477</v>
      </c>
      <c r="K9" s="21">
        <f t="shared" si="1"/>
        <v>133328</v>
      </c>
      <c r="L9" s="21">
        <f t="shared" si="1"/>
        <v>57288</v>
      </c>
      <c r="M9" s="21">
        <f t="shared" si="1"/>
        <v>68620</v>
      </c>
      <c r="N9" s="21">
        <f t="shared" si="1"/>
        <v>259236</v>
      </c>
      <c r="O9" s="21">
        <f t="shared" si="1"/>
        <v>51470</v>
      </c>
      <c r="P9" s="21">
        <f t="shared" si="1"/>
        <v>70693</v>
      </c>
      <c r="Q9" s="21">
        <f t="shared" si="1"/>
        <v>437199</v>
      </c>
      <c r="R9" s="21">
        <f t="shared" si="1"/>
        <v>559362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931075</v>
      </c>
      <c r="X9" s="21">
        <f t="shared" si="1"/>
        <v>724206</v>
      </c>
      <c r="Y9" s="21">
        <f t="shared" si="1"/>
        <v>206869</v>
      </c>
      <c r="Z9" s="4">
        <f>+IF(X9&lt;&gt;0,+(Y9/X9)*100,0)</f>
        <v>28.564938705285513</v>
      </c>
      <c r="AA9" s="19">
        <f>SUM(AA10:AA14)</f>
        <v>1179217</v>
      </c>
    </row>
    <row r="10" spans="1:27" ht="12.75">
      <c r="A10" s="5" t="s">
        <v>36</v>
      </c>
      <c r="B10" s="3"/>
      <c r="C10" s="22">
        <v>708000</v>
      </c>
      <c r="D10" s="22"/>
      <c r="E10" s="23">
        <v>692034</v>
      </c>
      <c r="F10" s="24">
        <v>721490</v>
      </c>
      <c r="G10" s="24"/>
      <c r="H10" s="24"/>
      <c r="I10" s="24">
        <v>112477</v>
      </c>
      <c r="J10" s="24">
        <v>112477</v>
      </c>
      <c r="K10" s="24">
        <v>133328</v>
      </c>
      <c r="L10" s="24">
        <v>57288</v>
      </c>
      <c r="M10" s="24">
        <v>68620</v>
      </c>
      <c r="N10" s="24">
        <v>259236</v>
      </c>
      <c r="O10" s="24">
        <v>51470</v>
      </c>
      <c r="P10" s="24">
        <v>70693</v>
      </c>
      <c r="Q10" s="24">
        <v>57288</v>
      </c>
      <c r="R10" s="24">
        <v>179451</v>
      </c>
      <c r="S10" s="24"/>
      <c r="T10" s="24"/>
      <c r="U10" s="24"/>
      <c r="V10" s="24"/>
      <c r="W10" s="24">
        <v>551164</v>
      </c>
      <c r="X10" s="24">
        <v>541116</v>
      </c>
      <c r="Y10" s="24">
        <v>10048</v>
      </c>
      <c r="Z10" s="6">
        <v>1.86</v>
      </c>
      <c r="AA10" s="22">
        <v>721490</v>
      </c>
    </row>
    <row r="11" spans="1:27" ht="12.75">
      <c r="A11" s="5" t="s">
        <v>37</v>
      </c>
      <c r="B11" s="3"/>
      <c r="C11" s="22">
        <v>2294793</v>
      </c>
      <c r="D11" s="22"/>
      <c r="E11" s="23">
        <v>-209348</v>
      </c>
      <c r="F11" s="24">
        <v>457727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>
        <v>379911</v>
      </c>
      <c r="R11" s="24">
        <v>379911</v>
      </c>
      <c r="S11" s="24"/>
      <c r="T11" s="24"/>
      <c r="U11" s="24"/>
      <c r="V11" s="24"/>
      <c r="W11" s="24">
        <v>379911</v>
      </c>
      <c r="X11" s="24">
        <v>183090</v>
      </c>
      <c r="Y11" s="24">
        <v>196821</v>
      </c>
      <c r="Z11" s="6">
        <v>107.5</v>
      </c>
      <c r="AA11" s="22">
        <v>457727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286591</v>
      </c>
      <c r="D15" s="19">
        <f>SUM(D16:D18)</f>
        <v>0</v>
      </c>
      <c r="E15" s="20">
        <f t="shared" si="2"/>
        <v>-141644</v>
      </c>
      <c r="F15" s="21">
        <f t="shared" si="2"/>
        <v>150800</v>
      </c>
      <c r="G15" s="21">
        <f t="shared" si="2"/>
        <v>6056</v>
      </c>
      <c r="H15" s="21">
        <f t="shared" si="2"/>
        <v>4841</v>
      </c>
      <c r="I15" s="21">
        <f t="shared" si="2"/>
        <v>2992</v>
      </c>
      <c r="J15" s="21">
        <f t="shared" si="2"/>
        <v>13889</v>
      </c>
      <c r="K15" s="21">
        <f t="shared" si="2"/>
        <v>18791</v>
      </c>
      <c r="L15" s="21">
        <f t="shared" si="2"/>
        <v>8275</v>
      </c>
      <c r="M15" s="21">
        <f t="shared" si="2"/>
        <v>7188</v>
      </c>
      <c r="N15" s="21">
        <f t="shared" si="2"/>
        <v>34254</v>
      </c>
      <c r="O15" s="21">
        <f t="shared" si="2"/>
        <v>22156</v>
      </c>
      <c r="P15" s="21">
        <f t="shared" si="2"/>
        <v>1422</v>
      </c>
      <c r="Q15" s="21">
        <f t="shared" si="2"/>
        <v>3641</v>
      </c>
      <c r="R15" s="21">
        <f t="shared" si="2"/>
        <v>27219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75362</v>
      </c>
      <c r="X15" s="21">
        <f t="shared" si="2"/>
        <v>120106</v>
      </c>
      <c r="Y15" s="21">
        <f t="shared" si="2"/>
        <v>-44744</v>
      </c>
      <c r="Z15" s="4">
        <f>+IF(X15&lt;&gt;0,+(Y15/X15)*100,0)</f>
        <v>-37.25375917939154</v>
      </c>
      <c r="AA15" s="19">
        <f>SUM(AA16:AA18)</f>
        <v>150800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286591</v>
      </c>
      <c r="D17" s="22"/>
      <c r="E17" s="23">
        <v>-141644</v>
      </c>
      <c r="F17" s="24">
        <v>150800</v>
      </c>
      <c r="G17" s="24">
        <v>6056</v>
      </c>
      <c r="H17" s="24">
        <v>4841</v>
      </c>
      <c r="I17" s="24">
        <v>2992</v>
      </c>
      <c r="J17" s="24">
        <v>13889</v>
      </c>
      <c r="K17" s="24">
        <v>18791</v>
      </c>
      <c r="L17" s="24">
        <v>8275</v>
      </c>
      <c r="M17" s="24">
        <v>7188</v>
      </c>
      <c r="N17" s="24">
        <v>34254</v>
      </c>
      <c r="O17" s="24">
        <v>22156</v>
      </c>
      <c r="P17" s="24">
        <v>1422</v>
      </c>
      <c r="Q17" s="24">
        <v>3641</v>
      </c>
      <c r="R17" s="24">
        <v>27219</v>
      </c>
      <c r="S17" s="24"/>
      <c r="T17" s="24"/>
      <c r="U17" s="24"/>
      <c r="V17" s="24"/>
      <c r="W17" s="24">
        <v>75362</v>
      </c>
      <c r="X17" s="24">
        <v>120106</v>
      </c>
      <c r="Y17" s="24">
        <v>-44744</v>
      </c>
      <c r="Z17" s="6">
        <v>-37.25</v>
      </c>
      <c r="AA17" s="22">
        <v>150800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32831339</v>
      </c>
      <c r="D19" s="19">
        <f>SUM(D20:D23)</f>
        <v>0</v>
      </c>
      <c r="E19" s="20">
        <f t="shared" si="3"/>
        <v>34772961</v>
      </c>
      <c r="F19" s="21">
        <f t="shared" si="3"/>
        <v>45713243</v>
      </c>
      <c r="G19" s="21">
        <f t="shared" si="3"/>
        <v>1854121</v>
      </c>
      <c r="H19" s="21">
        <f t="shared" si="3"/>
        <v>1779494</v>
      </c>
      <c r="I19" s="21">
        <f t="shared" si="3"/>
        <v>1777651</v>
      </c>
      <c r="J19" s="21">
        <f t="shared" si="3"/>
        <v>5411266</v>
      </c>
      <c r="K19" s="21">
        <f t="shared" si="3"/>
        <v>1954131</v>
      </c>
      <c r="L19" s="21">
        <f t="shared" si="3"/>
        <v>2006534</v>
      </c>
      <c r="M19" s="21">
        <f t="shared" si="3"/>
        <v>3391519</v>
      </c>
      <c r="N19" s="21">
        <f t="shared" si="3"/>
        <v>7352184</v>
      </c>
      <c r="O19" s="21">
        <f t="shared" si="3"/>
        <v>2016914</v>
      </c>
      <c r="P19" s="21">
        <f t="shared" si="3"/>
        <v>1677090</v>
      </c>
      <c r="Q19" s="21">
        <f t="shared" si="3"/>
        <v>2073344</v>
      </c>
      <c r="R19" s="21">
        <f t="shared" si="3"/>
        <v>5767348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18530798</v>
      </c>
      <c r="X19" s="21">
        <f t="shared" si="3"/>
        <v>29691919</v>
      </c>
      <c r="Y19" s="21">
        <f t="shared" si="3"/>
        <v>-11161121</v>
      </c>
      <c r="Z19" s="4">
        <f>+IF(X19&lt;&gt;0,+(Y19/X19)*100,0)</f>
        <v>-37.589759691854205</v>
      </c>
      <c r="AA19" s="19">
        <f>SUM(AA20:AA23)</f>
        <v>45713243</v>
      </c>
    </row>
    <row r="20" spans="1:27" ht="12.75">
      <c r="A20" s="5" t="s">
        <v>46</v>
      </c>
      <c r="B20" s="3"/>
      <c r="C20" s="22">
        <v>9520868</v>
      </c>
      <c r="D20" s="22"/>
      <c r="E20" s="23">
        <v>11931924</v>
      </c>
      <c r="F20" s="24">
        <v>15244240</v>
      </c>
      <c r="G20" s="24">
        <v>857748</v>
      </c>
      <c r="H20" s="24">
        <v>618001</v>
      </c>
      <c r="I20" s="24">
        <v>767124</v>
      </c>
      <c r="J20" s="24">
        <v>2242873</v>
      </c>
      <c r="K20" s="24">
        <v>665982</v>
      </c>
      <c r="L20" s="24">
        <v>770406</v>
      </c>
      <c r="M20" s="24">
        <v>758839</v>
      </c>
      <c r="N20" s="24">
        <v>2195227</v>
      </c>
      <c r="O20" s="24">
        <v>913585</v>
      </c>
      <c r="P20" s="24">
        <v>404792</v>
      </c>
      <c r="Q20" s="24">
        <v>754796</v>
      </c>
      <c r="R20" s="24">
        <v>2073173</v>
      </c>
      <c r="S20" s="24"/>
      <c r="T20" s="24"/>
      <c r="U20" s="24"/>
      <c r="V20" s="24"/>
      <c r="W20" s="24">
        <v>6511273</v>
      </c>
      <c r="X20" s="24">
        <v>10078990</v>
      </c>
      <c r="Y20" s="24">
        <v>-3567717</v>
      </c>
      <c r="Z20" s="6">
        <v>-35.4</v>
      </c>
      <c r="AA20" s="22">
        <v>15244240</v>
      </c>
    </row>
    <row r="21" spans="1:27" ht="12.75">
      <c r="A21" s="5" t="s">
        <v>47</v>
      </c>
      <c r="B21" s="3"/>
      <c r="C21" s="22">
        <v>17706278</v>
      </c>
      <c r="D21" s="22"/>
      <c r="E21" s="23">
        <v>17862306</v>
      </c>
      <c r="F21" s="24">
        <v>20970663</v>
      </c>
      <c r="G21" s="24">
        <v>697420</v>
      </c>
      <c r="H21" s="24">
        <v>864291</v>
      </c>
      <c r="I21" s="24">
        <v>714464</v>
      </c>
      <c r="J21" s="24">
        <v>2276175</v>
      </c>
      <c r="K21" s="24">
        <v>863269</v>
      </c>
      <c r="L21" s="24">
        <v>799807</v>
      </c>
      <c r="M21" s="24">
        <v>2080511</v>
      </c>
      <c r="N21" s="24">
        <v>3743587</v>
      </c>
      <c r="O21" s="24">
        <v>703669</v>
      </c>
      <c r="P21" s="24">
        <v>834089</v>
      </c>
      <c r="Q21" s="24">
        <v>815673</v>
      </c>
      <c r="R21" s="24">
        <v>2353431</v>
      </c>
      <c r="S21" s="24"/>
      <c r="T21" s="24"/>
      <c r="U21" s="24"/>
      <c r="V21" s="24"/>
      <c r="W21" s="24">
        <v>8373193</v>
      </c>
      <c r="X21" s="24">
        <v>14338755</v>
      </c>
      <c r="Y21" s="24">
        <v>-5965562</v>
      </c>
      <c r="Z21" s="6">
        <v>-41.6</v>
      </c>
      <c r="AA21" s="22">
        <v>20970663</v>
      </c>
    </row>
    <row r="22" spans="1:27" ht="12.75">
      <c r="A22" s="5" t="s">
        <v>48</v>
      </c>
      <c r="B22" s="3"/>
      <c r="C22" s="25">
        <v>4100380</v>
      </c>
      <c r="D22" s="25"/>
      <c r="E22" s="26">
        <v>3426008</v>
      </c>
      <c r="F22" s="27">
        <v>4571210</v>
      </c>
      <c r="G22" s="27">
        <v>159930</v>
      </c>
      <c r="H22" s="27">
        <v>155565</v>
      </c>
      <c r="I22" s="27">
        <v>158068</v>
      </c>
      <c r="J22" s="27">
        <v>473563</v>
      </c>
      <c r="K22" s="27">
        <v>283211</v>
      </c>
      <c r="L22" s="27">
        <v>292682</v>
      </c>
      <c r="M22" s="27">
        <v>406570</v>
      </c>
      <c r="N22" s="27">
        <v>982463</v>
      </c>
      <c r="O22" s="27">
        <v>250149</v>
      </c>
      <c r="P22" s="27">
        <v>292683</v>
      </c>
      <c r="Q22" s="27">
        <v>354616</v>
      </c>
      <c r="R22" s="27">
        <v>897448</v>
      </c>
      <c r="S22" s="27"/>
      <c r="T22" s="27"/>
      <c r="U22" s="27"/>
      <c r="V22" s="27"/>
      <c r="W22" s="27">
        <v>2353474</v>
      </c>
      <c r="X22" s="27">
        <v>2772573</v>
      </c>
      <c r="Y22" s="27">
        <v>-419099</v>
      </c>
      <c r="Z22" s="7">
        <v>-15.12</v>
      </c>
      <c r="AA22" s="25">
        <v>4571210</v>
      </c>
    </row>
    <row r="23" spans="1:27" ht="12.75">
      <c r="A23" s="5" t="s">
        <v>49</v>
      </c>
      <c r="B23" s="3"/>
      <c r="C23" s="22">
        <v>1503813</v>
      </c>
      <c r="D23" s="22"/>
      <c r="E23" s="23">
        <v>1552723</v>
      </c>
      <c r="F23" s="24">
        <v>4927130</v>
      </c>
      <c r="G23" s="24">
        <v>139023</v>
      </c>
      <c r="H23" s="24">
        <v>141637</v>
      </c>
      <c r="I23" s="24">
        <v>137995</v>
      </c>
      <c r="J23" s="24">
        <v>418655</v>
      </c>
      <c r="K23" s="24">
        <v>141669</v>
      </c>
      <c r="L23" s="24">
        <v>143639</v>
      </c>
      <c r="M23" s="24">
        <v>145599</v>
      </c>
      <c r="N23" s="24">
        <v>430907</v>
      </c>
      <c r="O23" s="24">
        <v>149511</v>
      </c>
      <c r="P23" s="24">
        <v>145526</v>
      </c>
      <c r="Q23" s="24">
        <v>148259</v>
      </c>
      <c r="R23" s="24">
        <v>443296</v>
      </c>
      <c r="S23" s="24"/>
      <c r="T23" s="24"/>
      <c r="U23" s="24"/>
      <c r="V23" s="24"/>
      <c r="W23" s="24">
        <v>1292858</v>
      </c>
      <c r="X23" s="24">
        <v>2501601</v>
      </c>
      <c r="Y23" s="24">
        <v>-1208743</v>
      </c>
      <c r="Z23" s="6">
        <v>-48.32</v>
      </c>
      <c r="AA23" s="22">
        <v>4927130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64763144</v>
      </c>
      <c r="D25" s="40">
        <f>+D5+D9+D15+D19+D24</f>
        <v>0</v>
      </c>
      <c r="E25" s="41">
        <f t="shared" si="4"/>
        <v>65279022</v>
      </c>
      <c r="F25" s="42">
        <f t="shared" si="4"/>
        <v>81506291</v>
      </c>
      <c r="G25" s="42">
        <f t="shared" si="4"/>
        <v>10373983</v>
      </c>
      <c r="H25" s="42">
        <f t="shared" si="4"/>
        <v>1860911</v>
      </c>
      <c r="I25" s="42">
        <f t="shared" si="4"/>
        <v>10043228</v>
      </c>
      <c r="J25" s="42">
        <f t="shared" si="4"/>
        <v>22278122</v>
      </c>
      <c r="K25" s="42">
        <f t="shared" si="4"/>
        <v>2317558</v>
      </c>
      <c r="L25" s="42">
        <f t="shared" si="4"/>
        <v>2785057</v>
      </c>
      <c r="M25" s="42">
        <f t="shared" si="4"/>
        <v>9960533</v>
      </c>
      <c r="N25" s="42">
        <f t="shared" si="4"/>
        <v>15063148</v>
      </c>
      <c r="O25" s="42">
        <f t="shared" si="4"/>
        <v>2429377</v>
      </c>
      <c r="P25" s="42">
        <f t="shared" si="4"/>
        <v>1891276</v>
      </c>
      <c r="Q25" s="42">
        <f t="shared" si="4"/>
        <v>7758556</v>
      </c>
      <c r="R25" s="42">
        <f t="shared" si="4"/>
        <v>12079209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49420479</v>
      </c>
      <c r="X25" s="42">
        <f t="shared" si="4"/>
        <v>54960184</v>
      </c>
      <c r="Y25" s="42">
        <f t="shared" si="4"/>
        <v>-5539705</v>
      </c>
      <c r="Z25" s="43">
        <f>+IF(X25&lt;&gt;0,+(Y25/X25)*100,0)</f>
        <v>-10.079487725150265</v>
      </c>
      <c r="AA25" s="40">
        <f>+AA5+AA9+AA15+AA19+AA24</f>
        <v>81506291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23495927</v>
      </c>
      <c r="D28" s="19">
        <f>SUM(D29:D31)</f>
        <v>0</v>
      </c>
      <c r="E28" s="20">
        <f t="shared" si="5"/>
        <v>31966788</v>
      </c>
      <c r="F28" s="21">
        <f t="shared" si="5"/>
        <v>29694772</v>
      </c>
      <c r="G28" s="21">
        <f t="shared" si="5"/>
        <v>1589835</v>
      </c>
      <c r="H28" s="21">
        <f t="shared" si="5"/>
        <v>1664980</v>
      </c>
      <c r="I28" s="21">
        <f t="shared" si="5"/>
        <v>134607</v>
      </c>
      <c r="J28" s="21">
        <f t="shared" si="5"/>
        <v>3389422</v>
      </c>
      <c r="K28" s="21">
        <f t="shared" si="5"/>
        <v>2909627</v>
      </c>
      <c r="L28" s="21">
        <f t="shared" si="5"/>
        <v>2232665</v>
      </c>
      <c r="M28" s="21">
        <f t="shared" si="5"/>
        <v>1671257</v>
      </c>
      <c r="N28" s="21">
        <f t="shared" si="5"/>
        <v>6813549</v>
      </c>
      <c r="O28" s="21">
        <f t="shared" si="5"/>
        <v>1817853</v>
      </c>
      <c r="P28" s="21">
        <f t="shared" si="5"/>
        <v>1481700</v>
      </c>
      <c r="Q28" s="21">
        <f t="shared" si="5"/>
        <v>1912814</v>
      </c>
      <c r="R28" s="21">
        <f t="shared" si="5"/>
        <v>5212367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15415338</v>
      </c>
      <c r="X28" s="21">
        <f t="shared" si="5"/>
        <v>22892339</v>
      </c>
      <c r="Y28" s="21">
        <f t="shared" si="5"/>
        <v>-7477001</v>
      </c>
      <c r="Z28" s="4">
        <f>+IF(X28&lt;&gt;0,+(Y28/X28)*100,0)</f>
        <v>-32.66158604413468</v>
      </c>
      <c r="AA28" s="19">
        <f>SUM(AA29:AA31)</f>
        <v>29694772</v>
      </c>
    </row>
    <row r="29" spans="1:27" ht="12.75">
      <c r="A29" s="5" t="s">
        <v>32</v>
      </c>
      <c r="B29" s="3"/>
      <c r="C29" s="22">
        <v>7665174</v>
      </c>
      <c r="D29" s="22"/>
      <c r="E29" s="23">
        <v>9100101</v>
      </c>
      <c r="F29" s="24">
        <v>8779904</v>
      </c>
      <c r="G29" s="24">
        <v>616346</v>
      </c>
      <c r="H29" s="24">
        <v>597533</v>
      </c>
      <c r="I29" s="24">
        <v>67209</v>
      </c>
      <c r="J29" s="24">
        <v>1281088</v>
      </c>
      <c r="K29" s="24">
        <v>1116797</v>
      </c>
      <c r="L29" s="24">
        <v>576568</v>
      </c>
      <c r="M29" s="24">
        <v>669647</v>
      </c>
      <c r="N29" s="24">
        <v>2363012</v>
      </c>
      <c r="O29" s="24">
        <v>576909</v>
      </c>
      <c r="P29" s="24">
        <v>565389</v>
      </c>
      <c r="Q29" s="24">
        <v>485063</v>
      </c>
      <c r="R29" s="24">
        <v>1627361</v>
      </c>
      <c r="S29" s="24"/>
      <c r="T29" s="24"/>
      <c r="U29" s="24"/>
      <c r="V29" s="24"/>
      <c r="W29" s="24">
        <v>5271461</v>
      </c>
      <c r="X29" s="24">
        <v>6680234</v>
      </c>
      <c r="Y29" s="24">
        <v>-1408773</v>
      </c>
      <c r="Z29" s="6">
        <v>-21.09</v>
      </c>
      <c r="AA29" s="22">
        <v>8779904</v>
      </c>
    </row>
    <row r="30" spans="1:27" ht="12.75">
      <c r="A30" s="5" t="s">
        <v>33</v>
      </c>
      <c r="B30" s="3"/>
      <c r="C30" s="25">
        <v>15830753</v>
      </c>
      <c r="D30" s="25"/>
      <c r="E30" s="26">
        <v>22866687</v>
      </c>
      <c r="F30" s="27">
        <v>20914868</v>
      </c>
      <c r="G30" s="27">
        <v>973489</v>
      </c>
      <c r="H30" s="27">
        <v>1067447</v>
      </c>
      <c r="I30" s="27">
        <v>67398</v>
      </c>
      <c r="J30" s="27">
        <v>2108334</v>
      </c>
      <c r="K30" s="27">
        <v>1792830</v>
      </c>
      <c r="L30" s="27">
        <v>1656097</v>
      </c>
      <c r="M30" s="27">
        <v>1001610</v>
      </c>
      <c r="N30" s="27">
        <v>4450537</v>
      </c>
      <c r="O30" s="27">
        <v>1240944</v>
      </c>
      <c r="P30" s="27">
        <v>916311</v>
      </c>
      <c r="Q30" s="27">
        <v>1427751</v>
      </c>
      <c r="R30" s="27">
        <v>3585006</v>
      </c>
      <c r="S30" s="27"/>
      <c r="T30" s="27"/>
      <c r="U30" s="27"/>
      <c r="V30" s="27"/>
      <c r="W30" s="27">
        <v>10143877</v>
      </c>
      <c r="X30" s="27">
        <v>16212105</v>
      </c>
      <c r="Y30" s="27">
        <v>-6068228</v>
      </c>
      <c r="Z30" s="7">
        <v>-37.43</v>
      </c>
      <c r="AA30" s="25">
        <v>20914868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1968429</v>
      </c>
      <c r="D32" s="19">
        <f>SUM(D33:D37)</f>
        <v>0</v>
      </c>
      <c r="E32" s="20">
        <f t="shared" si="6"/>
        <v>2665037</v>
      </c>
      <c r="F32" s="21">
        <f t="shared" si="6"/>
        <v>2632037</v>
      </c>
      <c r="G32" s="21">
        <f t="shared" si="6"/>
        <v>124041</v>
      </c>
      <c r="H32" s="21">
        <f t="shared" si="6"/>
        <v>168696</v>
      </c>
      <c r="I32" s="21">
        <f t="shared" si="6"/>
        <v>0</v>
      </c>
      <c r="J32" s="21">
        <f t="shared" si="6"/>
        <v>292737</v>
      </c>
      <c r="K32" s="21">
        <f t="shared" si="6"/>
        <v>299625</v>
      </c>
      <c r="L32" s="21">
        <f t="shared" si="6"/>
        <v>160566</v>
      </c>
      <c r="M32" s="21">
        <f t="shared" si="6"/>
        <v>151431</v>
      </c>
      <c r="N32" s="21">
        <f t="shared" si="6"/>
        <v>611622</v>
      </c>
      <c r="O32" s="21">
        <f t="shared" si="6"/>
        <v>147915</v>
      </c>
      <c r="P32" s="21">
        <f t="shared" si="6"/>
        <v>159190</v>
      </c>
      <c r="Q32" s="21">
        <f t="shared" si="6"/>
        <v>173091</v>
      </c>
      <c r="R32" s="21">
        <f t="shared" si="6"/>
        <v>480196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1384555</v>
      </c>
      <c r="X32" s="21">
        <f t="shared" si="6"/>
        <v>1982095</v>
      </c>
      <c r="Y32" s="21">
        <f t="shared" si="6"/>
        <v>-597540</v>
      </c>
      <c r="Z32" s="4">
        <f>+IF(X32&lt;&gt;0,+(Y32/X32)*100,0)</f>
        <v>-30.146890033020618</v>
      </c>
      <c r="AA32" s="19">
        <f>SUM(AA33:AA37)</f>
        <v>2632037</v>
      </c>
    </row>
    <row r="33" spans="1:27" ht="12.75">
      <c r="A33" s="5" t="s">
        <v>36</v>
      </c>
      <c r="B33" s="3"/>
      <c r="C33" s="22">
        <v>1686916</v>
      </c>
      <c r="D33" s="22"/>
      <c r="E33" s="23">
        <v>2109564</v>
      </c>
      <c r="F33" s="24">
        <v>2086564</v>
      </c>
      <c r="G33" s="24">
        <v>109650</v>
      </c>
      <c r="H33" s="24">
        <v>145933</v>
      </c>
      <c r="I33" s="24"/>
      <c r="J33" s="24">
        <v>255583</v>
      </c>
      <c r="K33" s="24">
        <v>261442</v>
      </c>
      <c r="L33" s="24">
        <v>145348</v>
      </c>
      <c r="M33" s="24">
        <v>135276</v>
      </c>
      <c r="N33" s="24">
        <v>542066</v>
      </c>
      <c r="O33" s="24">
        <v>121111</v>
      </c>
      <c r="P33" s="24">
        <v>141076</v>
      </c>
      <c r="Q33" s="24">
        <v>155642</v>
      </c>
      <c r="R33" s="24">
        <v>417829</v>
      </c>
      <c r="S33" s="24"/>
      <c r="T33" s="24"/>
      <c r="U33" s="24"/>
      <c r="V33" s="24"/>
      <c r="W33" s="24">
        <v>1215478</v>
      </c>
      <c r="X33" s="24">
        <v>1569476</v>
      </c>
      <c r="Y33" s="24">
        <v>-353998</v>
      </c>
      <c r="Z33" s="6">
        <v>-22.56</v>
      </c>
      <c r="AA33" s="22">
        <v>2086564</v>
      </c>
    </row>
    <row r="34" spans="1:27" ht="12.75">
      <c r="A34" s="5" t="s">
        <v>37</v>
      </c>
      <c r="B34" s="3"/>
      <c r="C34" s="22">
        <v>281513</v>
      </c>
      <c r="D34" s="22"/>
      <c r="E34" s="23">
        <v>555473</v>
      </c>
      <c r="F34" s="24">
        <v>545473</v>
      </c>
      <c r="G34" s="24">
        <v>14391</v>
      </c>
      <c r="H34" s="24">
        <v>22763</v>
      </c>
      <c r="I34" s="24"/>
      <c r="J34" s="24">
        <v>37154</v>
      </c>
      <c r="K34" s="24">
        <v>38183</v>
      </c>
      <c r="L34" s="24">
        <v>15218</v>
      </c>
      <c r="M34" s="24">
        <v>16155</v>
      </c>
      <c r="N34" s="24">
        <v>69556</v>
      </c>
      <c r="O34" s="24">
        <v>26804</v>
      </c>
      <c r="P34" s="24">
        <v>18114</v>
      </c>
      <c r="Q34" s="24">
        <v>17449</v>
      </c>
      <c r="R34" s="24">
        <v>62367</v>
      </c>
      <c r="S34" s="24"/>
      <c r="T34" s="24"/>
      <c r="U34" s="24"/>
      <c r="V34" s="24"/>
      <c r="W34" s="24">
        <v>169077</v>
      </c>
      <c r="X34" s="24">
        <v>412619</v>
      </c>
      <c r="Y34" s="24">
        <v>-243542</v>
      </c>
      <c r="Z34" s="6">
        <v>-59.02</v>
      </c>
      <c r="AA34" s="22">
        <v>545473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2298225</v>
      </c>
      <c r="D38" s="19">
        <f>SUM(D39:D41)</f>
        <v>0</v>
      </c>
      <c r="E38" s="20">
        <f t="shared" si="7"/>
        <v>3528632</v>
      </c>
      <c r="F38" s="21">
        <f t="shared" si="7"/>
        <v>3118063</v>
      </c>
      <c r="G38" s="21">
        <f t="shared" si="7"/>
        <v>109495</v>
      </c>
      <c r="H38" s="21">
        <f t="shared" si="7"/>
        <v>128266</v>
      </c>
      <c r="I38" s="21">
        <f t="shared" si="7"/>
        <v>4788</v>
      </c>
      <c r="J38" s="21">
        <f t="shared" si="7"/>
        <v>242549</v>
      </c>
      <c r="K38" s="21">
        <f t="shared" si="7"/>
        <v>230650</v>
      </c>
      <c r="L38" s="21">
        <f t="shared" si="7"/>
        <v>128711</v>
      </c>
      <c r="M38" s="21">
        <f t="shared" si="7"/>
        <v>175249</v>
      </c>
      <c r="N38" s="21">
        <f t="shared" si="7"/>
        <v>534610</v>
      </c>
      <c r="O38" s="21">
        <f t="shared" si="7"/>
        <v>130230</v>
      </c>
      <c r="P38" s="21">
        <f t="shared" si="7"/>
        <v>139918</v>
      </c>
      <c r="Q38" s="21">
        <f t="shared" si="7"/>
        <v>119224</v>
      </c>
      <c r="R38" s="21">
        <f t="shared" si="7"/>
        <v>389372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1166531</v>
      </c>
      <c r="X38" s="21">
        <f t="shared" si="7"/>
        <v>2459538</v>
      </c>
      <c r="Y38" s="21">
        <f t="shared" si="7"/>
        <v>-1293007</v>
      </c>
      <c r="Z38" s="4">
        <f>+IF(X38&lt;&gt;0,+(Y38/X38)*100,0)</f>
        <v>-52.57113327787576</v>
      </c>
      <c r="AA38" s="19">
        <f>SUM(AA39:AA41)</f>
        <v>3118063</v>
      </c>
    </row>
    <row r="39" spans="1:27" ht="12.75">
      <c r="A39" s="5" t="s">
        <v>42</v>
      </c>
      <c r="B39" s="3"/>
      <c r="C39" s="22">
        <v>907991</v>
      </c>
      <c r="D39" s="22"/>
      <c r="E39" s="23">
        <v>1263310</v>
      </c>
      <c r="F39" s="24">
        <v>1150205</v>
      </c>
      <c r="G39" s="24">
        <v>74260</v>
      </c>
      <c r="H39" s="24">
        <v>86689</v>
      </c>
      <c r="I39" s="24">
        <v>1368</v>
      </c>
      <c r="J39" s="24">
        <v>162317</v>
      </c>
      <c r="K39" s="24">
        <v>146375</v>
      </c>
      <c r="L39" s="24">
        <v>76357</v>
      </c>
      <c r="M39" s="24">
        <v>129961</v>
      </c>
      <c r="N39" s="24">
        <v>352693</v>
      </c>
      <c r="O39" s="24">
        <v>75985</v>
      </c>
      <c r="P39" s="24">
        <v>96389</v>
      </c>
      <c r="Q39" s="24">
        <v>71094</v>
      </c>
      <c r="R39" s="24">
        <v>243468</v>
      </c>
      <c r="S39" s="24"/>
      <c r="T39" s="24"/>
      <c r="U39" s="24"/>
      <c r="V39" s="24"/>
      <c r="W39" s="24">
        <v>758478</v>
      </c>
      <c r="X39" s="24">
        <v>902251</v>
      </c>
      <c r="Y39" s="24">
        <v>-143773</v>
      </c>
      <c r="Z39" s="6">
        <v>-15.93</v>
      </c>
      <c r="AA39" s="22">
        <v>1150205</v>
      </c>
    </row>
    <row r="40" spans="1:27" ht="12.75">
      <c r="A40" s="5" t="s">
        <v>43</v>
      </c>
      <c r="B40" s="3"/>
      <c r="C40" s="22">
        <v>1390234</v>
      </c>
      <c r="D40" s="22"/>
      <c r="E40" s="23">
        <v>2265322</v>
      </c>
      <c r="F40" s="24">
        <v>1967858</v>
      </c>
      <c r="G40" s="24">
        <v>35235</v>
      </c>
      <c r="H40" s="24">
        <v>41577</v>
      </c>
      <c r="I40" s="24">
        <v>3420</v>
      </c>
      <c r="J40" s="24">
        <v>80232</v>
      </c>
      <c r="K40" s="24">
        <v>84275</v>
      </c>
      <c r="L40" s="24">
        <v>52354</v>
      </c>
      <c r="M40" s="24">
        <v>45288</v>
      </c>
      <c r="N40" s="24">
        <v>181917</v>
      </c>
      <c r="O40" s="24">
        <v>54245</v>
      </c>
      <c r="P40" s="24">
        <v>43529</v>
      </c>
      <c r="Q40" s="24">
        <v>48130</v>
      </c>
      <c r="R40" s="24">
        <v>145904</v>
      </c>
      <c r="S40" s="24"/>
      <c r="T40" s="24"/>
      <c r="U40" s="24"/>
      <c r="V40" s="24"/>
      <c r="W40" s="24">
        <v>408053</v>
      </c>
      <c r="X40" s="24">
        <v>1557287</v>
      </c>
      <c r="Y40" s="24">
        <v>-1149234</v>
      </c>
      <c r="Z40" s="6">
        <v>-73.8</v>
      </c>
      <c r="AA40" s="22">
        <v>1967858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40538988</v>
      </c>
      <c r="D42" s="19">
        <f>SUM(D43:D46)</f>
        <v>0</v>
      </c>
      <c r="E42" s="20">
        <f t="shared" si="8"/>
        <v>38110870</v>
      </c>
      <c r="F42" s="21">
        <f t="shared" si="8"/>
        <v>38121916</v>
      </c>
      <c r="G42" s="21">
        <f t="shared" si="8"/>
        <v>1957753</v>
      </c>
      <c r="H42" s="21">
        <f t="shared" si="8"/>
        <v>2557216</v>
      </c>
      <c r="I42" s="21">
        <f t="shared" si="8"/>
        <v>1300650</v>
      </c>
      <c r="J42" s="21">
        <f t="shared" si="8"/>
        <v>5815619</v>
      </c>
      <c r="K42" s="21">
        <f t="shared" si="8"/>
        <v>2847359</v>
      </c>
      <c r="L42" s="21">
        <f t="shared" si="8"/>
        <v>2092395</v>
      </c>
      <c r="M42" s="21">
        <f t="shared" si="8"/>
        <v>2137660</v>
      </c>
      <c r="N42" s="21">
        <f t="shared" si="8"/>
        <v>7077414</v>
      </c>
      <c r="O42" s="21">
        <f t="shared" si="8"/>
        <v>2317733</v>
      </c>
      <c r="P42" s="21">
        <f t="shared" si="8"/>
        <v>2145954</v>
      </c>
      <c r="Q42" s="21">
        <f t="shared" si="8"/>
        <v>2592414</v>
      </c>
      <c r="R42" s="21">
        <f t="shared" si="8"/>
        <v>7056101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19949134</v>
      </c>
      <c r="X42" s="21">
        <f t="shared" si="8"/>
        <v>28045325</v>
      </c>
      <c r="Y42" s="21">
        <f t="shared" si="8"/>
        <v>-8096191</v>
      </c>
      <c r="Z42" s="4">
        <f>+IF(X42&lt;&gt;0,+(Y42/X42)*100,0)</f>
        <v>-28.86823739785508</v>
      </c>
      <c r="AA42" s="19">
        <f>SUM(AA43:AA46)</f>
        <v>38121916</v>
      </c>
    </row>
    <row r="43" spans="1:27" ht="12.75">
      <c r="A43" s="5" t="s">
        <v>46</v>
      </c>
      <c r="B43" s="3"/>
      <c r="C43" s="22">
        <v>13576649</v>
      </c>
      <c r="D43" s="22"/>
      <c r="E43" s="23">
        <v>14490940</v>
      </c>
      <c r="F43" s="24">
        <v>16162210</v>
      </c>
      <c r="G43" s="24">
        <v>1227996</v>
      </c>
      <c r="H43" s="24">
        <v>1541579</v>
      </c>
      <c r="I43" s="24">
        <v>971359</v>
      </c>
      <c r="J43" s="24">
        <v>3740934</v>
      </c>
      <c r="K43" s="24">
        <v>1199575</v>
      </c>
      <c r="L43" s="24">
        <v>1001303</v>
      </c>
      <c r="M43" s="24">
        <v>991277</v>
      </c>
      <c r="N43" s="24">
        <v>3192155</v>
      </c>
      <c r="O43" s="24">
        <v>1023633</v>
      </c>
      <c r="P43" s="24">
        <v>1063871</v>
      </c>
      <c r="Q43" s="24">
        <v>1208011</v>
      </c>
      <c r="R43" s="24">
        <v>3295515</v>
      </c>
      <c r="S43" s="24"/>
      <c r="T43" s="24"/>
      <c r="U43" s="24"/>
      <c r="V43" s="24"/>
      <c r="W43" s="24">
        <v>10228604</v>
      </c>
      <c r="X43" s="24">
        <v>11526228</v>
      </c>
      <c r="Y43" s="24">
        <v>-1297624</v>
      </c>
      <c r="Z43" s="6">
        <v>-11.26</v>
      </c>
      <c r="AA43" s="22">
        <v>16162210</v>
      </c>
    </row>
    <row r="44" spans="1:27" ht="12.75">
      <c r="A44" s="5" t="s">
        <v>47</v>
      </c>
      <c r="B44" s="3"/>
      <c r="C44" s="22">
        <v>18055257</v>
      </c>
      <c r="D44" s="22"/>
      <c r="E44" s="23">
        <v>13181455</v>
      </c>
      <c r="F44" s="24">
        <v>13608808</v>
      </c>
      <c r="G44" s="24">
        <v>529020</v>
      </c>
      <c r="H44" s="24">
        <v>764792</v>
      </c>
      <c r="I44" s="24">
        <v>318237</v>
      </c>
      <c r="J44" s="24">
        <v>1612049</v>
      </c>
      <c r="K44" s="24">
        <v>1110611</v>
      </c>
      <c r="L44" s="24">
        <v>748596</v>
      </c>
      <c r="M44" s="24">
        <v>659661</v>
      </c>
      <c r="N44" s="24">
        <v>2518868</v>
      </c>
      <c r="O44" s="24">
        <v>915992</v>
      </c>
      <c r="P44" s="24">
        <v>769644</v>
      </c>
      <c r="Q44" s="24">
        <v>947685</v>
      </c>
      <c r="R44" s="24">
        <v>2633321</v>
      </c>
      <c r="S44" s="24"/>
      <c r="T44" s="24"/>
      <c r="U44" s="24"/>
      <c r="V44" s="24"/>
      <c r="W44" s="24">
        <v>6764238</v>
      </c>
      <c r="X44" s="24">
        <v>10005092</v>
      </c>
      <c r="Y44" s="24">
        <v>-3240854</v>
      </c>
      <c r="Z44" s="6">
        <v>-32.39</v>
      </c>
      <c r="AA44" s="22">
        <v>13608808</v>
      </c>
    </row>
    <row r="45" spans="1:27" ht="12.75">
      <c r="A45" s="5" t="s">
        <v>48</v>
      </c>
      <c r="B45" s="3"/>
      <c r="C45" s="25">
        <v>1858667</v>
      </c>
      <c r="D45" s="25"/>
      <c r="E45" s="26">
        <v>5027675</v>
      </c>
      <c r="F45" s="27">
        <v>3806410</v>
      </c>
      <c r="G45" s="27">
        <v>110612</v>
      </c>
      <c r="H45" s="27">
        <v>143583</v>
      </c>
      <c r="I45" s="27">
        <v>5077</v>
      </c>
      <c r="J45" s="27">
        <v>259272</v>
      </c>
      <c r="K45" s="27">
        <v>349702</v>
      </c>
      <c r="L45" s="27">
        <v>252930</v>
      </c>
      <c r="M45" s="27">
        <v>382152</v>
      </c>
      <c r="N45" s="27">
        <v>984784</v>
      </c>
      <c r="O45" s="27">
        <v>257346</v>
      </c>
      <c r="P45" s="27">
        <v>230378</v>
      </c>
      <c r="Q45" s="27">
        <v>309738</v>
      </c>
      <c r="R45" s="27">
        <v>797462</v>
      </c>
      <c r="S45" s="27"/>
      <c r="T45" s="27"/>
      <c r="U45" s="27"/>
      <c r="V45" s="27"/>
      <c r="W45" s="27">
        <v>2041518</v>
      </c>
      <c r="X45" s="27">
        <v>3070571</v>
      </c>
      <c r="Y45" s="27">
        <v>-1029053</v>
      </c>
      <c r="Z45" s="7">
        <v>-33.51</v>
      </c>
      <c r="AA45" s="25">
        <v>3806410</v>
      </c>
    </row>
    <row r="46" spans="1:27" ht="12.75">
      <c r="A46" s="5" t="s">
        <v>49</v>
      </c>
      <c r="B46" s="3"/>
      <c r="C46" s="22">
        <v>7048415</v>
      </c>
      <c r="D46" s="22"/>
      <c r="E46" s="23">
        <v>5410800</v>
      </c>
      <c r="F46" s="24">
        <v>4544488</v>
      </c>
      <c r="G46" s="24">
        <v>90125</v>
      </c>
      <c r="H46" s="24">
        <v>107262</v>
      </c>
      <c r="I46" s="24">
        <v>5977</v>
      </c>
      <c r="J46" s="24">
        <v>203364</v>
      </c>
      <c r="K46" s="24">
        <v>187471</v>
      </c>
      <c r="L46" s="24">
        <v>89566</v>
      </c>
      <c r="M46" s="24">
        <v>104570</v>
      </c>
      <c r="N46" s="24">
        <v>381607</v>
      </c>
      <c r="O46" s="24">
        <v>120762</v>
      </c>
      <c r="P46" s="24">
        <v>82061</v>
      </c>
      <c r="Q46" s="24">
        <v>126980</v>
      </c>
      <c r="R46" s="24">
        <v>329803</v>
      </c>
      <c r="S46" s="24"/>
      <c r="T46" s="24"/>
      <c r="U46" s="24"/>
      <c r="V46" s="24"/>
      <c r="W46" s="24">
        <v>914774</v>
      </c>
      <c r="X46" s="24">
        <v>3443434</v>
      </c>
      <c r="Y46" s="24">
        <v>-2528660</v>
      </c>
      <c r="Z46" s="6">
        <v>-73.43</v>
      </c>
      <c r="AA46" s="22">
        <v>4544488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68301569</v>
      </c>
      <c r="D48" s="40">
        <f>+D28+D32+D38+D42+D47</f>
        <v>0</v>
      </c>
      <c r="E48" s="41">
        <f t="shared" si="9"/>
        <v>76271327</v>
      </c>
      <c r="F48" s="42">
        <f t="shared" si="9"/>
        <v>73566788</v>
      </c>
      <c r="G48" s="42">
        <f t="shared" si="9"/>
        <v>3781124</v>
      </c>
      <c r="H48" s="42">
        <f t="shared" si="9"/>
        <v>4519158</v>
      </c>
      <c r="I48" s="42">
        <f t="shared" si="9"/>
        <v>1440045</v>
      </c>
      <c r="J48" s="42">
        <f t="shared" si="9"/>
        <v>9740327</v>
      </c>
      <c r="K48" s="42">
        <f t="shared" si="9"/>
        <v>6287261</v>
      </c>
      <c r="L48" s="42">
        <f t="shared" si="9"/>
        <v>4614337</v>
      </c>
      <c r="M48" s="42">
        <f t="shared" si="9"/>
        <v>4135597</v>
      </c>
      <c r="N48" s="42">
        <f t="shared" si="9"/>
        <v>15037195</v>
      </c>
      <c r="O48" s="42">
        <f t="shared" si="9"/>
        <v>4413731</v>
      </c>
      <c r="P48" s="42">
        <f t="shared" si="9"/>
        <v>3926762</v>
      </c>
      <c r="Q48" s="42">
        <f t="shared" si="9"/>
        <v>4797543</v>
      </c>
      <c r="R48" s="42">
        <f t="shared" si="9"/>
        <v>13138036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37915558</v>
      </c>
      <c r="X48" s="42">
        <f t="shared" si="9"/>
        <v>55379297</v>
      </c>
      <c r="Y48" s="42">
        <f t="shared" si="9"/>
        <v>-17463739</v>
      </c>
      <c r="Z48" s="43">
        <f>+IF(X48&lt;&gt;0,+(Y48/X48)*100,0)</f>
        <v>-31.53477914318775</v>
      </c>
      <c r="AA48" s="40">
        <f>+AA28+AA32+AA38+AA42+AA47</f>
        <v>73566788</v>
      </c>
    </row>
    <row r="49" spans="1:27" ht="12.75">
      <c r="A49" s="14" t="s">
        <v>88</v>
      </c>
      <c r="B49" s="15"/>
      <c r="C49" s="44">
        <f aca="true" t="shared" si="10" ref="C49:Y49">+C25-C48</f>
        <v>-3538425</v>
      </c>
      <c r="D49" s="44">
        <f>+D25-D48</f>
        <v>0</v>
      </c>
      <c r="E49" s="45">
        <f t="shared" si="10"/>
        <v>-10992305</v>
      </c>
      <c r="F49" s="46">
        <f t="shared" si="10"/>
        <v>7939503</v>
      </c>
      <c r="G49" s="46">
        <f t="shared" si="10"/>
        <v>6592859</v>
      </c>
      <c r="H49" s="46">
        <f t="shared" si="10"/>
        <v>-2658247</v>
      </c>
      <c r="I49" s="46">
        <f t="shared" si="10"/>
        <v>8603183</v>
      </c>
      <c r="J49" s="46">
        <f t="shared" si="10"/>
        <v>12537795</v>
      </c>
      <c r="K49" s="46">
        <f t="shared" si="10"/>
        <v>-3969703</v>
      </c>
      <c r="L49" s="46">
        <f t="shared" si="10"/>
        <v>-1829280</v>
      </c>
      <c r="M49" s="46">
        <f t="shared" si="10"/>
        <v>5824936</v>
      </c>
      <c r="N49" s="46">
        <f t="shared" si="10"/>
        <v>25953</v>
      </c>
      <c r="O49" s="46">
        <f t="shared" si="10"/>
        <v>-1984354</v>
      </c>
      <c r="P49" s="46">
        <f t="shared" si="10"/>
        <v>-2035486</v>
      </c>
      <c r="Q49" s="46">
        <f t="shared" si="10"/>
        <v>2961013</v>
      </c>
      <c r="R49" s="46">
        <f t="shared" si="10"/>
        <v>-1058827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11504921</v>
      </c>
      <c r="X49" s="46">
        <f>IF(F25=F48,0,X25-X48)</f>
        <v>-419113</v>
      </c>
      <c r="Y49" s="46">
        <f t="shared" si="10"/>
        <v>11924034</v>
      </c>
      <c r="Z49" s="47">
        <f>+IF(X49&lt;&gt;0,+(Y49/X49)*100,0)</f>
        <v>-2845.064218957656</v>
      </c>
      <c r="AA49" s="44">
        <f>+AA25-AA48</f>
        <v>7939503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52064537</v>
      </c>
      <c r="D5" s="19">
        <f>SUM(D6:D8)</f>
        <v>0</v>
      </c>
      <c r="E5" s="20">
        <f t="shared" si="0"/>
        <v>56541849</v>
      </c>
      <c r="F5" s="21">
        <f t="shared" si="0"/>
        <v>63913399</v>
      </c>
      <c r="G5" s="21">
        <f t="shared" si="0"/>
        <v>-115615</v>
      </c>
      <c r="H5" s="21">
        <f t="shared" si="0"/>
        <v>1087095</v>
      </c>
      <c r="I5" s="21">
        <f t="shared" si="0"/>
        <v>771275</v>
      </c>
      <c r="J5" s="21">
        <f t="shared" si="0"/>
        <v>1742755</v>
      </c>
      <c r="K5" s="21">
        <f t="shared" si="0"/>
        <v>19068762</v>
      </c>
      <c r="L5" s="21">
        <f t="shared" si="0"/>
        <v>461707</v>
      </c>
      <c r="M5" s="21">
        <f t="shared" si="0"/>
        <v>17853592</v>
      </c>
      <c r="N5" s="21">
        <f t="shared" si="0"/>
        <v>37384061</v>
      </c>
      <c r="O5" s="21">
        <f t="shared" si="0"/>
        <v>270504</v>
      </c>
      <c r="P5" s="21">
        <f t="shared" si="0"/>
        <v>2652416</v>
      </c>
      <c r="Q5" s="21">
        <f t="shared" si="0"/>
        <v>12415425</v>
      </c>
      <c r="R5" s="21">
        <f t="shared" si="0"/>
        <v>15338345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54465161</v>
      </c>
      <c r="X5" s="21">
        <f t="shared" si="0"/>
        <v>45355000</v>
      </c>
      <c r="Y5" s="21">
        <f t="shared" si="0"/>
        <v>9110161</v>
      </c>
      <c r="Z5" s="4">
        <f>+IF(X5&lt;&gt;0,+(Y5/X5)*100,0)</f>
        <v>20.08634329180906</v>
      </c>
      <c r="AA5" s="19">
        <f>SUM(AA6:AA8)</f>
        <v>63913399</v>
      </c>
    </row>
    <row r="6" spans="1:27" ht="12.75">
      <c r="A6" s="5" t="s">
        <v>32</v>
      </c>
      <c r="B6" s="3"/>
      <c r="C6" s="22">
        <v>7367830</v>
      </c>
      <c r="D6" s="22"/>
      <c r="E6" s="23">
        <v>9981000</v>
      </c>
      <c r="F6" s="24">
        <v>12709000</v>
      </c>
      <c r="G6" s="24">
        <v>13670</v>
      </c>
      <c r="H6" s="24">
        <v>188032</v>
      </c>
      <c r="I6" s="24">
        <v>105032</v>
      </c>
      <c r="J6" s="24">
        <v>306734</v>
      </c>
      <c r="K6" s="24">
        <v>2635291</v>
      </c>
      <c r="L6" s="24">
        <v>159371</v>
      </c>
      <c r="M6" s="24">
        <v>2512305</v>
      </c>
      <c r="N6" s="24">
        <v>5306967</v>
      </c>
      <c r="O6" s="24">
        <v>20990</v>
      </c>
      <c r="P6" s="24">
        <v>2486350</v>
      </c>
      <c r="Q6" s="24">
        <v>2457305</v>
      </c>
      <c r="R6" s="24">
        <v>4964645</v>
      </c>
      <c r="S6" s="24"/>
      <c r="T6" s="24"/>
      <c r="U6" s="24"/>
      <c r="V6" s="24"/>
      <c r="W6" s="24">
        <v>10578346</v>
      </c>
      <c r="X6" s="24">
        <v>8576950</v>
      </c>
      <c r="Y6" s="24">
        <v>2001396</v>
      </c>
      <c r="Z6" s="6">
        <v>23.33</v>
      </c>
      <c r="AA6" s="22">
        <v>12709000</v>
      </c>
    </row>
    <row r="7" spans="1:27" ht="12.75">
      <c r="A7" s="5" t="s">
        <v>33</v>
      </c>
      <c r="B7" s="3"/>
      <c r="C7" s="25">
        <v>44696707</v>
      </c>
      <c r="D7" s="25"/>
      <c r="E7" s="26">
        <v>46560849</v>
      </c>
      <c r="F7" s="27">
        <v>51204399</v>
      </c>
      <c r="G7" s="27">
        <v>-129285</v>
      </c>
      <c r="H7" s="27">
        <v>899063</v>
      </c>
      <c r="I7" s="27">
        <v>666243</v>
      </c>
      <c r="J7" s="27">
        <v>1436021</v>
      </c>
      <c r="K7" s="27">
        <v>16433471</v>
      </c>
      <c r="L7" s="27">
        <v>302336</v>
      </c>
      <c r="M7" s="27">
        <v>15341287</v>
      </c>
      <c r="N7" s="27">
        <v>32077094</v>
      </c>
      <c r="O7" s="27">
        <v>249514</v>
      </c>
      <c r="P7" s="27">
        <v>166066</v>
      </c>
      <c r="Q7" s="27">
        <v>9958120</v>
      </c>
      <c r="R7" s="27">
        <v>10373700</v>
      </c>
      <c r="S7" s="27"/>
      <c r="T7" s="27"/>
      <c r="U7" s="27"/>
      <c r="V7" s="27"/>
      <c r="W7" s="27">
        <v>43886815</v>
      </c>
      <c r="X7" s="27">
        <v>36778050</v>
      </c>
      <c r="Y7" s="27">
        <v>7108765</v>
      </c>
      <c r="Z7" s="7">
        <v>19.33</v>
      </c>
      <c r="AA7" s="25">
        <v>51204399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2712425</v>
      </c>
      <c r="D9" s="19">
        <f>SUM(D10:D14)</f>
        <v>0</v>
      </c>
      <c r="E9" s="20">
        <f t="shared" si="1"/>
        <v>2886544</v>
      </c>
      <c r="F9" s="21">
        <f t="shared" si="1"/>
        <v>503544</v>
      </c>
      <c r="G9" s="21">
        <f t="shared" si="1"/>
        <v>0</v>
      </c>
      <c r="H9" s="21">
        <f t="shared" si="1"/>
        <v>22600</v>
      </c>
      <c r="I9" s="21">
        <f t="shared" si="1"/>
        <v>0</v>
      </c>
      <c r="J9" s="21">
        <f t="shared" si="1"/>
        <v>22600</v>
      </c>
      <c r="K9" s="21">
        <f t="shared" si="1"/>
        <v>2428000</v>
      </c>
      <c r="L9" s="21">
        <f t="shared" si="1"/>
        <v>0</v>
      </c>
      <c r="M9" s="21">
        <f t="shared" si="1"/>
        <v>0</v>
      </c>
      <c r="N9" s="21">
        <f t="shared" si="1"/>
        <v>2428000</v>
      </c>
      <c r="O9" s="21">
        <f t="shared" si="1"/>
        <v>4100</v>
      </c>
      <c r="P9" s="21">
        <f t="shared" si="1"/>
        <v>-2395616</v>
      </c>
      <c r="Q9" s="21">
        <f t="shared" si="1"/>
        <v>24462</v>
      </c>
      <c r="R9" s="21">
        <f t="shared" si="1"/>
        <v>-2367054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83546</v>
      </c>
      <c r="X9" s="21">
        <f t="shared" si="1"/>
        <v>361908</v>
      </c>
      <c r="Y9" s="21">
        <f t="shared" si="1"/>
        <v>-278362</v>
      </c>
      <c r="Z9" s="4">
        <f>+IF(X9&lt;&gt;0,+(Y9/X9)*100,0)</f>
        <v>-76.91512760148989</v>
      </c>
      <c r="AA9" s="19">
        <f>SUM(AA10:AA14)</f>
        <v>503544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284425</v>
      </c>
      <c r="D12" s="22"/>
      <c r="E12" s="23">
        <v>458544</v>
      </c>
      <c r="F12" s="24">
        <v>503544</v>
      </c>
      <c r="G12" s="24"/>
      <c r="H12" s="24">
        <v>22600</v>
      </c>
      <c r="I12" s="24"/>
      <c r="J12" s="24">
        <v>22600</v>
      </c>
      <c r="K12" s="24"/>
      <c r="L12" s="24"/>
      <c r="M12" s="24"/>
      <c r="N12" s="24"/>
      <c r="O12" s="24">
        <v>4100</v>
      </c>
      <c r="P12" s="24">
        <v>32384</v>
      </c>
      <c r="Q12" s="24">
        <v>24462</v>
      </c>
      <c r="R12" s="24">
        <v>60946</v>
      </c>
      <c r="S12" s="24"/>
      <c r="T12" s="24"/>
      <c r="U12" s="24"/>
      <c r="V12" s="24"/>
      <c r="W12" s="24">
        <v>83546</v>
      </c>
      <c r="X12" s="24">
        <v>361908</v>
      </c>
      <c r="Y12" s="24">
        <v>-278362</v>
      </c>
      <c r="Z12" s="6">
        <v>-76.92</v>
      </c>
      <c r="AA12" s="22">
        <v>503544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2428000</v>
      </c>
      <c r="D14" s="25"/>
      <c r="E14" s="26">
        <v>2428000</v>
      </c>
      <c r="F14" s="27"/>
      <c r="G14" s="27"/>
      <c r="H14" s="27"/>
      <c r="I14" s="27"/>
      <c r="J14" s="27"/>
      <c r="K14" s="27">
        <v>2428000</v>
      </c>
      <c r="L14" s="27"/>
      <c r="M14" s="27"/>
      <c r="N14" s="27">
        <v>2428000</v>
      </c>
      <c r="O14" s="27"/>
      <c r="P14" s="27">
        <v>-2428000</v>
      </c>
      <c r="Q14" s="27"/>
      <c r="R14" s="27">
        <v>-2428000</v>
      </c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9040363</v>
      </c>
      <c r="D15" s="19">
        <f>SUM(D16:D18)</f>
        <v>0</v>
      </c>
      <c r="E15" s="20">
        <f t="shared" si="2"/>
        <v>10520372</v>
      </c>
      <c r="F15" s="21">
        <f t="shared" si="2"/>
        <v>11570767</v>
      </c>
      <c r="G15" s="21">
        <f t="shared" si="2"/>
        <v>210878</v>
      </c>
      <c r="H15" s="21">
        <f t="shared" si="2"/>
        <v>332720</v>
      </c>
      <c r="I15" s="21">
        <f t="shared" si="2"/>
        <v>274260</v>
      </c>
      <c r="J15" s="21">
        <f t="shared" si="2"/>
        <v>817858</v>
      </c>
      <c r="K15" s="21">
        <f t="shared" si="2"/>
        <v>394054</v>
      </c>
      <c r="L15" s="21">
        <f t="shared" si="2"/>
        <v>829833</v>
      </c>
      <c r="M15" s="21">
        <f t="shared" si="2"/>
        <v>-192070</v>
      </c>
      <c r="N15" s="21">
        <f t="shared" si="2"/>
        <v>1031817</v>
      </c>
      <c r="O15" s="21">
        <f t="shared" si="2"/>
        <v>1387302</v>
      </c>
      <c r="P15" s="21">
        <f t="shared" si="2"/>
        <v>-434403</v>
      </c>
      <c r="Q15" s="21">
        <f t="shared" si="2"/>
        <v>183848</v>
      </c>
      <c r="R15" s="21">
        <f t="shared" si="2"/>
        <v>1136747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2986422</v>
      </c>
      <c r="X15" s="21">
        <f t="shared" si="2"/>
        <v>6035437</v>
      </c>
      <c r="Y15" s="21">
        <f t="shared" si="2"/>
        <v>-3049015</v>
      </c>
      <c r="Z15" s="4">
        <f>+IF(X15&lt;&gt;0,+(Y15/X15)*100,0)</f>
        <v>-50.518545715910875</v>
      </c>
      <c r="AA15" s="19">
        <f>SUM(AA16:AA18)</f>
        <v>11570767</v>
      </c>
    </row>
    <row r="16" spans="1:27" ht="12.75">
      <c r="A16" s="5" t="s">
        <v>42</v>
      </c>
      <c r="B16" s="3"/>
      <c r="C16" s="22">
        <v>6333643</v>
      </c>
      <c r="D16" s="22"/>
      <c r="E16" s="23">
        <v>3076000</v>
      </c>
      <c r="F16" s="24">
        <v>4126395</v>
      </c>
      <c r="G16" s="24">
        <v>210878</v>
      </c>
      <c r="H16" s="24">
        <v>332720</v>
      </c>
      <c r="I16" s="24">
        <v>366820</v>
      </c>
      <c r="J16" s="24">
        <v>910418</v>
      </c>
      <c r="K16" s="24">
        <v>394054</v>
      </c>
      <c r="L16" s="24">
        <v>829833</v>
      </c>
      <c r="M16" s="24">
        <v>-192070</v>
      </c>
      <c r="N16" s="24">
        <v>1031817</v>
      </c>
      <c r="O16" s="24">
        <v>628372</v>
      </c>
      <c r="P16" s="24">
        <v>-434403</v>
      </c>
      <c r="Q16" s="24">
        <v>183848</v>
      </c>
      <c r="R16" s="24">
        <v>377817</v>
      </c>
      <c r="S16" s="24"/>
      <c r="T16" s="24"/>
      <c r="U16" s="24"/>
      <c r="V16" s="24"/>
      <c r="W16" s="24">
        <v>2320052</v>
      </c>
      <c r="X16" s="24">
        <v>2727155</v>
      </c>
      <c r="Y16" s="24">
        <v>-407103</v>
      </c>
      <c r="Z16" s="6">
        <v>-14.93</v>
      </c>
      <c r="AA16" s="22">
        <v>4126395</v>
      </c>
    </row>
    <row r="17" spans="1:27" ht="12.75">
      <c r="A17" s="5" t="s">
        <v>43</v>
      </c>
      <c r="B17" s="3"/>
      <c r="C17" s="22"/>
      <c r="D17" s="22"/>
      <c r="E17" s="23">
        <v>944372</v>
      </c>
      <c r="F17" s="24">
        <v>944372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708282</v>
      </c>
      <c r="Y17" s="24">
        <v>-708282</v>
      </c>
      <c r="Z17" s="6">
        <v>-100</v>
      </c>
      <c r="AA17" s="22">
        <v>944372</v>
      </c>
    </row>
    <row r="18" spans="1:27" ht="12.75">
      <c r="A18" s="5" t="s">
        <v>44</v>
      </c>
      <c r="B18" s="3"/>
      <c r="C18" s="22">
        <v>2706720</v>
      </c>
      <c r="D18" s="22"/>
      <c r="E18" s="23">
        <v>6500000</v>
      </c>
      <c r="F18" s="24">
        <v>6500000</v>
      </c>
      <c r="G18" s="24"/>
      <c r="H18" s="24"/>
      <c r="I18" s="24">
        <v>-92560</v>
      </c>
      <c r="J18" s="24">
        <v>-92560</v>
      </c>
      <c r="K18" s="24"/>
      <c r="L18" s="24"/>
      <c r="M18" s="24"/>
      <c r="N18" s="24"/>
      <c r="O18" s="24">
        <v>758930</v>
      </c>
      <c r="P18" s="24"/>
      <c r="Q18" s="24"/>
      <c r="R18" s="24">
        <v>758930</v>
      </c>
      <c r="S18" s="24"/>
      <c r="T18" s="24"/>
      <c r="U18" s="24"/>
      <c r="V18" s="24"/>
      <c r="W18" s="24">
        <v>666370</v>
      </c>
      <c r="X18" s="24">
        <v>2600000</v>
      </c>
      <c r="Y18" s="24">
        <v>-1933630</v>
      </c>
      <c r="Z18" s="6">
        <v>-74.37</v>
      </c>
      <c r="AA18" s="22">
        <v>6500000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>
        <v>22150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63839475</v>
      </c>
      <c r="D25" s="40">
        <f>+D5+D9+D15+D19+D24</f>
        <v>0</v>
      </c>
      <c r="E25" s="41">
        <f t="shared" si="4"/>
        <v>69948765</v>
      </c>
      <c r="F25" s="42">
        <f t="shared" si="4"/>
        <v>75987710</v>
      </c>
      <c r="G25" s="42">
        <f t="shared" si="4"/>
        <v>95263</v>
      </c>
      <c r="H25" s="42">
        <f t="shared" si="4"/>
        <v>1442415</v>
      </c>
      <c r="I25" s="42">
        <f t="shared" si="4"/>
        <v>1045535</v>
      </c>
      <c r="J25" s="42">
        <f t="shared" si="4"/>
        <v>2583213</v>
      </c>
      <c r="K25" s="42">
        <f t="shared" si="4"/>
        <v>21890816</v>
      </c>
      <c r="L25" s="42">
        <f t="shared" si="4"/>
        <v>1291540</v>
      </c>
      <c r="M25" s="42">
        <f t="shared" si="4"/>
        <v>17661522</v>
      </c>
      <c r="N25" s="42">
        <f t="shared" si="4"/>
        <v>40843878</v>
      </c>
      <c r="O25" s="42">
        <f t="shared" si="4"/>
        <v>1661906</v>
      </c>
      <c r="P25" s="42">
        <f t="shared" si="4"/>
        <v>-177603</v>
      </c>
      <c r="Q25" s="42">
        <f t="shared" si="4"/>
        <v>12623735</v>
      </c>
      <c r="R25" s="42">
        <f t="shared" si="4"/>
        <v>14108038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57535129</v>
      </c>
      <c r="X25" s="42">
        <f t="shared" si="4"/>
        <v>51752345</v>
      </c>
      <c r="Y25" s="42">
        <f t="shared" si="4"/>
        <v>5782784</v>
      </c>
      <c r="Z25" s="43">
        <f>+IF(X25&lt;&gt;0,+(Y25/X25)*100,0)</f>
        <v>11.173955499021348</v>
      </c>
      <c r="AA25" s="40">
        <f>+AA5+AA9+AA15+AA19+AA24</f>
        <v>75987710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42381131</v>
      </c>
      <c r="D28" s="19">
        <f>SUM(D29:D31)</f>
        <v>0</v>
      </c>
      <c r="E28" s="20">
        <f t="shared" si="5"/>
        <v>44759021</v>
      </c>
      <c r="F28" s="21">
        <f t="shared" si="5"/>
        <v>49250072</v>
      </c>
      <c r="G28" s="21">
        <f t="shared" si="5"/>
        <v>4114028</v>
      </c>
      <c r="H28" s="21">
        <f t="shared" si="5"/>
        <v>3121837</v>
      </c>
      <c r="I28" s="21">
        <f t="shared" si="5"/>
        <v>3823707</v>
      </c>
      <c r="J28" s="21">
        <f t="shared" si="5"/>
        <v>11059572</v>
      </c>
      <c r="K28" s="21">
        <f t="shared" si="5"/>
        <v>4401913</v>
      </c>
      <c r="L28" s="21">
        <f t="shared" si="5"/>
        <v>4189960</v>
      </c>
      <c r="M28" s="21">
        <f t="shared" si="5"/>
        <v>4103261</v>
      </c>
      <c r="N28" s="21">
        <f t="shared" si="5"/>
        <v>12695134</v>
      </c>
      <c r="O28" s="21">
        <f t="shared" si="5"/>
        <v>2937473</v>
      </c>
      <c r="P28" s="21">
        <f t="shared" si="5"/>
        <v>2960761</v>
      </c>
      <c r="Q28" s="21">
        <f t="shared" si="5"/>
        <v>3265843</v>
      </c>
      <c r="R28" s="21">
        <f t="shared" si="5"/>
        <v>9164077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32918783</v>
      </c>
      <c r="X28" s="21">
        <f t="shared" si="5"/>
        <v>35127752</v>
      </c>
      <c r="Y28" s="21">
        <f t="shared" si="5"/>
        <v>-2208969</v>
      </c>
      <c r="Z28" s="4">
        <f>+IF(X28&lt;&gt;0,+(Y28/X28)*100,0)</f>
        <v>-6.288387028011357</v>
      </c>
      <c r="AA28" s="19">
        <f>SUM(AA29:AA31)</f>
        <v>49250072</v>
      </c>
    </row>
    <row r="29" spans="1:27" ht="12.75">
      <c r="A29" s="5" t="s">
        <v>32</v>
      </c>
      <c r="B29" s="3"/>
      <c r="C29" s="22">
        <v>18566248</v>
      </c>
      <c r="D29" s="22"/>
      <c r="E29" s="23">
        <v>21495855</v>
      </c>
      <c r="F29" s="24">
        <v>21109769</v>
      </c>
      <c r="G29" s="24">
        <v>1886376</v>
      </c>
      <c r="H29" s="24">
        <v>1436558</v>
      </c>
      <c r="I29" s="24">
        <v>1481175</v>
      </c>
      <c r="J29" s="24">
        <v>4804109</v>
      </c>
      <c r="K29" s="24">
        <v>2295640</v>
      </c>
      <c r="L29" s="24">
        <v>1857286</v>
      </c>
      <c r="M29" s="24">
        <v>2460326</v>
      </c>
      <c r="N29" s="24">
        <v>6613252</v>
      </c>
      <c r="O29" s="24">
        <v>1324562</v>
      </c>
      <c r="P29" s="24">
        <v>1243227</v>
      </c>
      <c r="Q29" s="24">
        <v>1465679</v>
      </c>
      <c r="R29" s="24">
        <v>4033468</v>
      </c>
      <c r="S29" s="24"/>
      <c r="T29" s="24"/>
      <c r="U29" s="24"/>
      <c r="V29" s="24"/>
      <c r="W29" s="24">
        <v>15450829</v>
      </c>
      <c r="X29" s="24">
        <v>15924504</v>
      </c>
      <c r="Y29" s="24">
        <v>-473675</v>
      </c>
      <c r="Z29" s="6">
        <v>-2.97</v>
      </c>
      <c r="AA29" s="22">
        <v>21109769</v>
      </c>
    </row>
    <row r="30" spans="1:27" ht="12.75">
      <c r="A30" s="5" t="s">
        <v>33</v>
      </c>
      <c r="B30" s="3"/>
      <c r="C30" s="25">
        <v>22542412</v>
      </c>
      <c r="D30" s="25"/>
      <c r="E30" s="26">
        <v>21875086</v>
      </c>
      <c r="F30" s="27">
        <v>26940588</v>
      </c>
      <c r="G30" s="27">
        <v>2054719</v>
      </c>
      <c r="H30" s="27">
        <v>1589264</v>
      </c>
      <c r="I30" s="27">
        <v>2249305</v>
      </c>
      <c r="J30" s="27">
        <v>5893288</v>
      </c>
      <c r="K30" s="27">
        <v>2021706</v>
      </c>
      <c r="L30" s="27">
        <v>2204272</v>
      </c>
      <c r="M30" s="27">
        <v>1551824</v>
      </c>
      <c r="N30" s="27">
        <v>5777802</v>
      </c>
      <c r="O30" s="27">
        <v>1557633</v>
      </c>
      <c r="P30" s="27">
        <v>1663667</v>
      </c>
      <c r="Q30" s="27">
        <v>1740819</v>
      </c>
      <c r="R30" s="27">
        <v>4962119</v>
      </c>
      <c r="S30" s="27"/>
      <c r="T30" s="27"/>
      <c r="U30" s="27"/>
      <c r="V30" s="27"/>
      <c r="W30" s="27">
        <v>16633209</v>
      </c>
      <c r="X30" s="27">
        <v>18237546</v>
      </c>
      <c r="Y30" s="27">
        <v>-1604337</v>
      </c>
      <c r="Z30" s="7">
        <v>-8.8</v>
      </c>
      <c r="AA30" s="25">
        <v>26940588</v>
      </c>
    </row>
    <row r="31" spans="1:27" ht="12.75">
      <c r="A31" s="5" t="s">
        <v>34</v>
      </c>
      <c r="B31" s="3"/>
      <c r="C31" s="22">
        <v>1272471</v>
      </c>
      <c r="D31" s="22"/>
      <c r="E31" s="23">
        <v>1388080</v>
      </c>
      <c r="F31" s="24">
        <v>1199715</v>
      </c>
      <c r="G31" s="24">
        <v>172933</v>
      </c>
      <c r="H31" s="24">
        <v>96015</v>
      </c>
      <c r="I31" s="24">
        <v>93227</v>
      </c>
      <c r="J31" s="24">
        <v>362175</v>
      </c>
      <c r="K31" s="24">
        <v>84567</v>
      </c>
      <c r="L31" s="24">
        <v>128402</v>
      </c>
      <c r="M31" s="24">
        <v>91111</v>
      </c>
      <c r="N31" s="24">
        <v>304080</v>
      </c>
      <c r="O31" s="24">
        <v>55278</v>
      </c>
      <c r="P31" s="24">
        <v>53867</v>
      </c>
      <c r="Q31" s="24">
        <v>59345</v>
      </c>
      <c r="R31" s="24">
        <v>168490</v>
      </c>
      <c r="S31" s="24"/>
      <c r="T31" s="24"/>
      <c r="U31" s="24"/>
      <c r="V31" s="24"/>
      <c r="W31" s="24">
        <v>834745</v>
      </c>
      <c r="X31" s="24">
        <v>965702</v>
      </c>
      <c r="Y31" s="24">
        <v>-130957</v>
      </c>
      <c r="Z31" s="6">
        <v>-13.56</v>
      </c>
      <c r="AA31" s="22">
        <v>1199715</v>
      </c>
    </row>
    <row r="32" spans="1:27" ht="12.75">
      <c r="A32" s="2" t="s">
        <v>35</v>
      </c>
      <c r="B32" s="3"/>
      <c r="C32" s="19">
        <f aca="true" t="shared" si="6" ref="C32:Y32">SUM(C33:C37)</f>
        <v>9733962</v>
      </c>
      <c r="D32" s="19">
        <f>SUM(D33:D37)</f>
        <v>0</v>
      </c>
      <c r="E32" s="20">
        <f t="shared" si="6"/>
        <v>10540060</v>
      </c>
      <c r="F32" s="21">
        <f t="shared" si="6"/>
        <v>10826563</v>
      </c>
      <c r="G32" s="21">
        <f t="shared" si="6"/>
        <v>791862</v>
      </c>
      <c r="H32" s="21">
        <f t="shared" si="6"/>
        <v>802660</v>
      </c>
      <c r="I32" s="21">
        <f t="shared" si="6"/>
        <v>788463</v>
      </c>
      <c r="J32" s="21">
        <f t="shared" si="6"/>
        <v>2382985</v>
      </c>
      <c r="K32" s="21">
        <f t="shared" si="6"/>
        <v>799899</v>
      </c>
      <c r="L32" s="21">
        <f t="shared" si="6"/>
        <v>1126834</v>
      </c>
      <c r="M32" s="21">
        <f t="shared" si="6"/>
        <v>745168</v>
      </c>
      <c r="N32" s="21">
        <f t="shared" si="6"/>
        <v>2671901</v>
      </c>
      <c r="O32" s="21">
        <f t="shared" si="6"/>
        <v>805474</v>
      </c>
      <c r="P32" s="21">
        <f t="shared" si="6"/>
        <v>779844</v>
      </c>
      <c r="Q32" s="21">
        <f t="shared" si="6"/>
        <v>876372</v>
      </c>
      <c r="R32" s="21">
        <f t="shared" si="6"/>
        <v>2461690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7516576</v>
      </c>
      <c r="X32" s="21">
        <f t="shared" si="6"/>
        <v>8002148</v>
      </c>
      <c r="Y32" s="21">
        <f t="shared" si="6"/>
        <v>-485572</v>
      </c>
      <c r="Z32" s="4">
        <f>+IF(X32&lt;&gt;0,+(Y32/X32)*100,0)</f>
        <v>-6.068020736432268</v>
      </c>
      <c r="AA32" s="19">
        <f>SUM(AA33:AA37)</f>
        <v>10826563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4671614</v>
      </c>
      <c r="D35" s="22"/>
      <c r="E35" s="23">
        <v>5020035</v>
      </c>
      <c r="F35" s="24">
        <v>5317774</v>
      </c>
      <c r="G35" s="24">
        <v>363406</v>
      </c>
      <c r="H35" s="24">
        <v>434179</v>
      </c>
      <c r="I35" s="24">
        <v>400513</v>
      </c>
      <c r="J35" s="24">
        <v>1198098</v>
      </c>
      <c r="K35" s="24">
        <v>420373</v>
      </c>
      <c r="L35" s="24">
        <v>545555</v>
      </c>
      <c r="M35" s="24">
        <v>380641</v>
      </c>
      <c r="N35" s="24">
        <v>1346569</v>
      </c>
      <c r="O35" s="24">
        <v>412040</v>
      </c>
      <c r="P35" s="24">
        <v>398343</v>
      </c>
      <c r="Q35" s="24">
        <v>442893</v>
      </c>
      <c r="R35" s="24">
        <v>1253276</v>
      </c>
      <c r="S35" s="24"/>
      <c r="T35" s="24"/>
      <c r="U35" s="24"/>
      <c r="V35" s="24"/>
      <c r="W35" s="24">
        <v>3797943</v>
      </c>
      <c r="X35" s="24">
        <v>3866613</v>
      </c>
      <c r="Y35" s="24">
        <v>-68670</v>
      </c>
      <c r="Z35" s="6">
        <v>-1.78</v>
      </c>
      <c r="AA35" s="22">
        <v>5317774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5062348</v>
      </c>
      <c r="D37" s="25"/>
      <c r="E37" s="26">
        <v>5520025</v>
      </c>
      <c r="F37" s="27">
        <v>5508789</v>
      </c>
      <c r="G37" s="27">
        <v>428456</v>
      </c>
      <c r="H37" s="27">
        <v>368481</v>
      </c>
      <c r="I37" s="27">
        <v>387950</v>
      </c>
      <c r="J37" s="27">
        <v>1184887</v>
      </c>
      <c r="K37" s="27">
        <v>379526</v>
      </c>
      <c r="L37" s="27">
        <v>581279</v>
      </c>
      <c r="M37" s="27">
        <v>364527</v>
      </c>
      <c r="N37" s="27">
        <v>1325332</v>
      </c>
      <c r="O37" s="27">
        <v>393434</v>
      </c>
      <c r="P37" s="27">
        <v>381501</v>
      </c>
      <c r="Q37" s="27">
        <v>433479</v>
      </c>
      <c r="R37" s="27">
        <v>1208414</v>
      </c>
      <c r="S37" s="27"/>
      <c r="T37" s="27"/>
      <c r="U37" s="27"/>
      <c r="V37" s="27"/>
      <c r="W37" s="27">
        <v>3718633</v>
      </c>
      <c r="X37" s="27">
        <v>4135535</v>
      </c>
      <c r="Y37" s="27">
        <v>-416902</v>
      </c>
      <c r="Z37" s="7">
        <v>-10.08</v>
      </c>
      <c r="AA37" s="25">
        <v>5508789</v>
      </c>
    </row>
    <row r="38" spans="1:27" ht="12.75">
      <c r="A38" s="2" t="s">
        <v>41</v>
      </c>
      <c r="B38" s="8"/>
      <c r="C38" s="19">
        <f aca="true" t="shared" si="7" ref="C38:Y38">SUM(C39:C41)</f>
        <v>15072552</v>
      </c>
      <c r="D38" s="19">
        <f>SUM(D39:D41)</f>
        <v>0</v>
      </c>
      <c r="E38" s="20">
        <f t="shared" si="7"/>
        <v>16063559</v>
      </c>
      <c r="F38" s="21">
        <f t="shared" si="7"/>
        <v>16700970</v>
      </c>
      <c r="G38" s="21">
        <f t="shared" si="7"/>
        <v>887821</v>
      </c>
      <c r="H38" s="21">
        <f t="shared" si="7"/>
        <v>752968</v>
      </c>
      <c r="I38" s="21">
        <f t="shared" si="7"/>
        <v>940788</v>
      </c>
      <c r="J38" s="21">
        <f t="shared" si="7"/>
        <v>2581577</v>
      </c>
      <c r="K38" s="21">
        <f t="shared" si="7"/>
        <v>853898</v>
      </c>
      <c r="L38" s="21">
        <f t="shared" si="7"/>
        <v>1675945</v>
      </c>
      <c r="M38" s="21">
        <f t="shared" si="7"/>
        <v>1221988</v>
      </c>
      <c r="N38" s="21">
        <f t="shared" si="7"/>
        <v>3751831</v>
      </c>
      <c r="O38" s="21">
        <f t="shared" si="7"/>
        <v>1346625</v>
      </c>
      <c r="P38" s="21">
        <f t="shared" si="7"/>
        <v>643288</v>
      </c>
      <c r="Q38" s="21">
        <f t="shared" si="7"/>
        <v>1443166</v>
      </c>
      <c r="R38" s="21">
        <f t="shared" si="7"/>
        <v>3433079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9766487</v>
      </c>
      <c r="X38" s="21">
        <f t="shared" si="7"/>
        <v>12143124</v>
      </c>
      <c r="Y38" s="21">
        <f t="shared" si="7"/>
        <v>-2376637</v>
      </c>
      <c r="Z38" s="4">
        <f>+IF(X38&lt;&gt;0,+(Y38/X38)*100,0)</f>
        <v>-19.571874585156177</v>
      </c>
      <c r="AA38" s="19">
        <f>SUM(AA39:AA41)</f>
        <v>16700970</v>
      </c>
    </row>
    <row r="39" spans="1:27" ht="12.75">
      <c r="A39" s="5" t="s">
        <v>42</v>
      </c>
      <c r="B39" s="3"/>
      <c r="C39" s="22">
        <v>10455701</v>
      </c>
      <c r="D39" s="22"/>
      <c r="E39" s="23">
        <v>8619187</v>
      </c>
      <c r="F39" s="24">
        <v>9256598</v>
      </c>
      <c r="G39" s="24">
        <v>576593</v>
      </c>
      <c r="H39" s="24">
        <v>421824</v>
      </c>
      <c r="I39" s="24">
        <v>715865</v>
      </c>
      <c r="J39" s="24">
        <v>1714282</v>
      </c>
      <c r="K39" s="24">
        <v>454451</v>
      </c>
      <c r="L39" s="24">
        <v>939067</v>
      </c>
      <c r="M39" s="24">
        <v>533830</v>
      </c>
      <c r="N39" s="24">
        <v>1927348</v>
      </c>
      <c r="O39" s="24">
        <v>1005708</v>
      </c>
      <c r="P39" s="24">
        <v>516803</v>
      </c>
      <c r="Q39" s="24">
        <v>519068</v>
      </c>
      <c r="R39" s="24">
        <v>2041579</v>
      </c>
      <c r="S39" s="24"/>
      <c r="T39" s="24"/>
      <c r="U39" s="24"/>
      <c r="V39" s="24"/>
      <c r="W39" s="24">
        <v>5683209</v>
      </c>
      <c r="X39" s="24">
        <v>6564777</v>
      </c>
      <c r="Y39" s="24">
        <v>-881568</v>
      </c>
      <c r="Z39" s="6">
        <v>-13.43</v>
      </c>
      <c r="AA39" s="22">
        <v>9256598</v>
      </c>
    </row>
    <row r="40" spans="1:27" ht="12.75">
      <c r="A40" s="5" t="s">
        <v>43</v>
      </c>
      <c r="B40" s="3"/>
      <c r="C40" s="22"/>
      <c r="D40" s="22"/>
      <c r="E40" s="23">
        <v>944372</v>
      </c>
      <c r="F40" s="24">
        <v>944372</v>
      </c>
      <c r="G40" s="24">
        <v>70240</v>
      </c>
      <c r="H40" s="24">
        <v>70240</v>
      </c>
      <c r="I40" s="24">
        <v>70240</v>
      </c>
      <c r="J40" s="24">
        <v>210720</v>
      </c>
      <c r="K40" s="24">
        <v>70240</v>
      </c>
      <c r="L40" s="24">
        <v>70240</v>
      </c>
      <c r="M40" s="24">
        <v>70240</v>
      </c>
      <c r="N40" s="24">
        <v>210720</v>
      </c>
      <c r="O40" s="24">
        <v>72125</v>
      </c>
      <c r="P40" s="24">
        <v>-493564</v>
      </c>
      <c r="Q40" s="24">
        <v>72125</v>
      </c>
      <c r="R40" s="24">
        <v>-349314</v>
      </c>
      <c r="S40" s="24"/>
      <c r="T40" s="24"/>
      <c r="U40" s="24"/>
      <c r="V40" s="24"/>
      <c r="W40" s="24">
        <v>72126</v>
      </c>
      <c r="X40" s="24">
        <v>708282</v>
      </c>
      <c r="Y40" s="24">
        <v>-636156</v>
      </c>
      <c r="Z40" s="6">
        <v>-89.82</v>
      </c>
      <c r="AA40" s="22">
        <v>944372</v>
      </c>
    </row>
    <row r="41" spans="1:27" ht="12.75">
      <c r="A41" s="5" t="s">
        <v>44</v>
      </c>
      <c r="B41" s="3"/>
      <c r="C41" s="22">
        <v>4616851</v>
      </c>
      <c r="D41" s="22"/>
      <c r="E41" s="23">
        <v>6500000</v>
      </c>
      <c r="F41" s="24">
        <v>6500000</v>
      </c>
      <c r="G41" s="24">
        <v>240988</v>
      </c>
      <c r="H41" s="24">
        <v>260904</v>
      </c>
      <c r="I41" s="24">
        <v>154683</v>
      </c>
      <c r="J41" s="24">
        <v>656575</v>
      </c>
      <c r="K41" s="24">
        <v>329207</v>
      </c>
      <c r="L41" s="24">
        <v>666638</v>
      </c>
      <c r="M41" s="24">
        <v>617918</v>
      </c>
      <c r="N41" s="24">
        <v>1613763</v>
      </c>
      <c r="O41" s="24">
        <v>268792</v>
      </c>
      <c r="P41" s="24">
        <v>620049</v>
      </c>
      <c r="Q41" s="24">
        <v>851973</v>
      </c>
      <c r="R41" s="24">
        <v>1740814</v>
      </c>
      <c r="S41" s="24"/>
      <c r="T41" s="24"/>
      <c r="U41" s="24"/>
      <c r="V41" s="24"/>
      <c r="W41" s="24">
        <v>4011152</v>
      </c>
      <c r="X41" s="24">
        <v>4870065</v>
      </c>
      <c r="Y41" s="24">
        <v>-858913</v>
      </c>
      <c r="Z41" s="6">
        <v>-17.64</v>
      </c>
      <c r="AA41" s="22">
        <v>6500000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1926396</v>
      </c>
      <c r="D47" s="19"/>
      <c r="E47" s="20">
        <v>2046768</v>
      </c>
      <c r="F47" s="21">
        <v>2073195</v>
      </c>
      <c r="G47" s="21">
        <v>143764</v>
      </c>
      <c r="H47" s="21">
        <v>129810</v>
      </c>
      <c r="I47" s="21">
        <v>143978</v>
      </c>
      <c r="J47" s="21">
        <v>417552</v>
      </c>
      <c r="K47" s="21">
        <v>128373</v>
      </c>
      <c r="L47" s="21">
        <v>200684</v>
      </c>
      <c r="M47" s="21">
        <v>126612</v>
      </c>
      <c r="N47" s="21">
        <v>455669</v>
      </c>
      <c r="O47" s="21">
        <v>136454</v>
      </c>
      <c r="P47" s="21">
        <v>126968</v>
      </c>
      <c r="Q47" s="21">
        <v>140808</v>
      </c>
      <c r="R47" s="21">
        <v>404230</v>
      </c>
      <c r="S47" s="21"/>
      <c r="T47" s="21"/>
      <c r="U47" s="21"/>
      <c r="V47" s="21"/>
      <c r="W47" s="21">
        <v>1277451</v>
      </c>
      <c r="X47" s="21">
        <v>1545630</v>
      </c>
      <c r="Y47" s="21">
        <v>-268179</v>
      </c>
      <c r="Z47" s="4">
        <v>-17.35</v>
      </c>
      <c r="AA47" s="19">
        <v>2073195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69114041</v>
      </c>
      <c r="D48" s="40">
        <f>+D28+D32+D38+D42+D47</f>
        <v>0</v>
      </c>
      <c r="E48" s="41">
        <f t="shared" si="9"/>
        <v>73409408</v>
      </c>
      <c r="F48" s="42">
        <f t="shared" si="9"/>
        <v>78850800</v>
      </c>
      <c r="G48" s="42">
        <f t="shared" si="9"/>
        <v>5937475</v>
      </c>
      <c r="H48" s="42">
        <f t="shared" si="9"/>
        <v>4807275</v>
      </c>
      <c r="I48" s="42">
        <f t="shared" si="9"/>
        <v>5696936</v>
      </c>
      <c r="J48" s="42">
        <f t="shared" si="9"/>
        <v>16441686</v>
      </c>
      <c r="K48" s="42">
        <f t="shared" si="9"/>
        <v>6184083</v>
      </c>
      <c r="L48" s="42">
        <f t="shared" si="9"/>
        <v>7193423</v>
      </c>
      <c r="M48" s="42">
        <f t="shared" si="9"/>
        <v>6197029</v>
      </c>
      <c r="N48" s="42">
        <f t="shared" si="9"/>
        <v>19574535</v>
      </c>
      <c r="O48" s="42">
        <f t="shared" si="9"/>
        <v>5226026</v>
      </c>
      <c r="P48" s="42">
        <f t="shared" si="9"/>
        <v>4510861</v>
      </c>
      <c r="Q48" s="42">
        <f t="shared" si="9"/>
        <v>5726189</v>
      </c>
      <c r="R48" s="42">
        <f t="shared" si="9"/>
        <v>15463076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51479297</v>
      </c>
      <c r="X48" s="42">
        <f t="shared" si="9"/>
        <v>56818654</v>
      </c>
      <c r="Y48" s="42">
        <f t="shared" si="9"/>
        <v>-5339357</v>
      </c>
      <c r="Z48" s="43">
        <f>+IF(X48&lt;&gt;0,+(Y48/X48)*100,0)</f>
        <v>-9.397190225590348</v>
      </c>
      <c r="AA48" s="40">
        <f>+AA28+AA32+AA38+AA42+AA47</f>
        <v>78850800</v>
      </c>
    </row>
    <row r="49" spans="1:27" ht="12.75">
      <c r="A49" s="14" t="s">
        <v>88</v>
      </c>
      <c r="B49" s="15"/>
      <c r="C49" s="44">
        <f aca="true" t="shared" si="10" ref="C49:Y49">+C25-C48</f>
        <v>-5274566</v>
      </c>
      <c r="D49" s="44">
        <f>+D25-D48</f>
        <v>0</v>
      </c>
      <c r="E49" s="45">
        <f t="shared" si="10"/>
        <v>-3460643</v>
      </c>
      <c r="F49" s="46">
        <f t="shared" si="10"/>
        <v>-2863090</v>
      </c>
      <c r="G49" s="46">
        <f t="shared" si="10"/>
        <v>-5842212</v>
      </c>
      <c r="H49" s="46">
        <f t="shared" si="10"/>
        <v>-3364860</v>
      </c>
      <c r="I49" s="46">
        <f t="shared" si="10"/>
        <v>-4651401</v>
      </c>
      <c r="J49" s="46">
        <f t="shared" si="10"/>
        <v>-13858473</v>
      </c>
      <c r="K49" s="46">
        <f t="shared" si="10"/>
        <v>15706733</v>
      </c>
      <c r="L49" s="46">
        <f t="shared" si="10"/>
        <v>-5901883</v>
      </c>
      <c r="M49" s="46">
        <f t="shared" si="10"/>
        <v>11464493</v>
      </c>
      <c r="N49" s="46">
        <f t="shared" si="10"/>
        <v>21269343</v>
      </c>
      <c r="O49" s="46">
        <f t="shared" si="10"/>
        <v>-3564120</v>
      </c>
      <c r="P49" s="46">
        <f t="shared" si="10"/>
        <v>-4688464</v>
      </c>
      <c r="Q49" s="46">
        <f t="shared" si="10"/>
        <v>6897546</v>
      </c>
      <c r="R49" s="46">
        <f t="shared" si="10"/>
        <v>-1355038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6055832</v>
      </c>
      <c r="X49" s="46">
        <f>IF(F25=F48,0,X25-X48)</f>
        <v>-5066309</v>
      </c>
      <c r="Y49" s="46">
        <f t="shared" si="10"/>
        <v>11122141</v>
      </c>
      <c r="Z49" s="47">
        <f>+IF(X49&lt;&gt;0,+(Y49/X49)*100,0)</f>
        <v>-219.53143797585187</v>
      </c>
      <c r="AA49" s="44">
        <f>+AA25-AA48</f>
        <v>-2863090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65081821</v>
      </c>
      <c r="D5" s="19">
        <f>SUM(D6:D8)</f>
        <v>0</v>
      </c>
      <c r="E5" s="20">
        <f t="shared" si="0"/>
        <v>71350102</v>
      </c>
      <c r="F5" s="21">
        <f t="shared" si="0"/>
        <v>67112123</v>
      </c>
      <c r="G5" s="21">
        <f t="shared" si="0"/>
        <v>71491579</v>
      </c>
      <c r="H5" s="21">
        <f t="shared" si="0"/>
        <v>283423</v>
      </c>
      <c r="I5" s="21">
        <f t="shared" si="0"/>
        <v>-49372290</v>
      </c>
      <c r="J5" s="21">
        <f t="shared" si="0"/>
        <v>22402712</v>
      </c>
      <c r="K5" s="21">
        <f t="shared" si="0"/>
        <v>132336</v>
      </c>
      <c r="L5" s="21">
        <f t="shared" si="0"/>
        <v>241083</v>
      </c>
      <c r="M5" s="21">
        <f t="shared" si="0"/>
        <v>12271921</v>
      </c>
      <c r="N5" s="21">
        <f t="shared" si="0"/>
        <v>12645340</v>
      </c>
      <c r="O5" s="21">
        <f t="shared" si="0"/>
        <v>3354656</v>
      </c>
      <c r="P5" s="21">
        <f t="shared" si="0"/>
        <v>133018</v>
      </c>
      <c r="Q5" s="21">
        <f t="shared" si="0"/>
        <v>30842416</v>
      </c>
      <c r="R5" s="21">
        <f t="shared" si="0"/>
        <v>34330090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69378142</v>
      </c>
      <c r="X5" s="21">
        <f t="shared" si="0"/>
        <v>45465496</v>
      </c>
      <c r="Y5" s="21">
        <f t="shared" si="0"/>
        <v>23912646</v>
      </c>
      <c r="Z5" s="4">
        <f>+IF(X5&lt;&gt;0,+(Y5/X5)*100,0)</f>
        <v>52.59515039712753</v>
      </c>
      <c r="AA5" s="19">
        <f>SUM(AA6:AA8)</f>
        <v>67112123</v>
      </c>
    </row>
    <row r="6" spans="1:27" ht="12.75">
      <c r="A6" s="5" t="s">
        <v>32</v>
      </c>
      <c r="B6" s="3"/>
      <c r="C6" s="22">
        <v>1000000</v>
      </c>
      <c r="D6" s="22"/>
      <c r="E6" s="23">
        <v>1001444</v>
      </c>
      <c r="F6" s="24">
        <v>1001444</v>
      </c>
      <c r="G6" s="24"/>
      <c r="H6" s="24">
        <v>250000</v>
      </c>
      <c r="I6" s="24"/>
      <c r="J6" s="24">
        <v>250000</v>
      </c>
      <c r="K6" s="24"/>
      <c r="L6" s="24"/>
      <c r="M6" s="24"/>
      <c r="N6" s="24"/>
      <c r="O6" s="24"/>
      <c r="P6" s="24">
        <v>532491</v>
      </c>
      <c r="Q6" s="24">
        <v>126963</v>
      </c>
      <c r="R6" s="24">
        <v>659454</v>
      </c>
      <c r="S6" s="24"/>
      <c r="T6" s="24"/>
      <c r="U6" s="24"/>
      <c r="V6" s="24"/>
      <c r="W6" s="24">
        <v>909454</v>
      </c>
      <c r="X6" s="24">
        <v>751077</v>
      </c>
      <c r="Y6" s="24">
        <v>158377</v>
      </c>
      <c r="Z6" s="6">
        <v>21.09</v>
      </c>
      <c r="AA6" s="22">
        <v>1001444</v>
      </c>
    </row>
    <row r="7" spans="1:27" ht="12.75">
      <c r="A7" s="5" t="s">
        <v>33</v>
      </c>
      <c r="B7" s="3"/>
      <c r="C7" s="25">
        <v>64081821</v>
      </c>
      <c r="D7" s="25"/>
      <c r="E7" s="26">
        <v>70348658</v>
      </c>
      <c r="F7" s="27">
        <v>66110679</v>
      </c>
      <c r="G7" s="27">
        <v>71491579</v>
      </c>
      <c r="H7" s="27">
        <v>33423</v>
      </c>
      <c r="I7" s="27">
        <v>-49372290</v>
      </c>
      <c r="J7" s="27">
        <v>22152712</v>
      </c>
      <c r="K7" s="27">
        <v>132336</v>
      </c>
      <c r="L7" s="27">
        <v>241083</v>
      </c>
      <c r="M7" s="27">
        <v>12271921</v>
      </c>
      <c r="N7" s="27">
        <v>12645340</v>
      </c>
      <c r="O7" s="27">
        <v>3354656</v>
      </c>
      <c r="P7" s="27">
        <v>-399473</v>
      </c>
      <c r="Q7" s="27">
        <v>30715453</v>
      </c>
      <c r="R7" s="27">
        <v>33670636</v>
      </c>
      <c r="S7" s="27"/>
      <c r="T7" s="27"/>
      <c r="U7" s="27"/>
      <c r="V7" s="27"/>
      <c r="W7" s="27">
        <v>68468688</v>
      </c>
      <c r="X7" s="27">
        <v>44714419</v>
      </c>
      <c r="Y7" s="27">
        <v>23754269</v>
      </c>
      <c r="Z7" s="7">
        <v>53.12</v>
      </c>
      <c r="AA7" s="25">
        <v>66110679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686913</v>
      </c>
      <c r="D9" s="19">
        <f>SUM(D10:D14)</f>
        <v>0</v>
      </c>
      <c r="E9" s="20">
        <f t="shared" si="1"/>
        <v>700015</v>
      </c>
      <c r="F9" s="21">
        <f t="shared" si="1"/>
        <v>700015</v>
      </c>
      <c r="G9" s="21">
        <f t="shared" si="1"/>
        <v>860</v>
      </c>
      <c r="H9" s="21">
        <f t="shared" si="1"/>
        <v>1808</v>
      </c>
      <c r="I9" s="21">
        <f t="shared" si="1"/>
        <v>0</v>
      </c>
      <c r="J9" s="21">
        <f t="shared" si="1"/>
        <v>2668</v>
      </c>
      <c r="K9" s="21">
        <f t="shared" si="1"/>
        <v>516</v>
      </c>
      <c r="L9" s="21">
        <f t="shared" si="1"/>
        <v>1845</v>
      </c>
      <c r="M9" s="21">
        <f t="shared" si="1"/>
        <v>1451</v>
      </c>
      <c r="N9" s="21">
        <f t="shared" si="1"/>
        <v>3812</v>
      </c>
      <c r="O9" s="21">
        <f t="shared" si="1"/>
        <v>462878</v>
      </c>
      <c r="P9" s="21">
        <f t="shared" si="1"/>
        <v>1785</v>
      </c>
      <c r="Q9" s="21">
        <f t="shared" si="1"/>
        <v>767114</v>
      </c>
      <c r="R9" s="21">
        <f t="shared" si="1"/>
        <v>1231777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1238257</v>
      </c>
      <c r="X9" s="21">
        <f t="shared" si="1"/>
        <v>525010</v>
      </c>
      <c r="Y9" s="21">
        <f t="shared" si="1"/>
        <v>713247</v>
      </c>
      <c r="Z9" s="4">
        <f>+IF(X9&lt;&gt;0,+(Y9/X9)*100,0)</f>
        <v>135.85398373364316</v>
      </c>
      <c r="AA9" s="19">
        <f>SUM(AA10:AA14)</f>
        <v>700015</v>
      </c>
    </row>
    <row r="10" spans="1:27" ht="12.75">
      <c r="A10" s="5" t="s">
        <v>36</v>
      </c>
      <c r="B10" s="3"/>
      <c r="C10" s="22">
        <v>686808</v>
      </c>
      <c r="D10" s="22"/>
      <c r="E10" s="23">
        <v>689105</v>
      </c>
      <c r="F10" s="24">
        <v>689105</v>
      </c>
      <c r="G10" s="24">
        <v>860</v>
      </c>
      <c r="H10" s="24">
        <v>1808</v>
      </c>
      <c r="I10" s="24"/>
      <c r="J10" s="24">
        <v>2668</v>
      </c>
      <c r="K10" s="24">
        <v>516</v>
      </c>
      <c r="L10" s="24">
        <v>1845</v>
      </c>
      <c r="M10" s="24">
        <v>1451</v>
      </c>
      <c r="N10" s="24">
        <v>3812</v>
      </c>
      <c r="O10" s="24">
        <v>462878</v>
      </c>
      <c r="P10" s="24">
        <v>1785</v>
      </c>
      <c r="Q10" s="24">
        <v>767114</v>
      </c>
      <c r="R10" s="24">
        <v>1231777</v>
      </c>
      <c r="S10" s="24"/>
      <c r="T10" s="24"/>
      <c r="U10" s="24"/>
      <c r="V10" s="24"/>
      <c r="W10" s="24">
        <v>1238257</v>
      </c>
      <c r="X10" s="24">
        <v>516829</v>
      </c>
      <c r="Y10" s="24">
        <v>721428</v>
      </c>
      <c r="Z10" s="6">
        <v>139.59</v>
      </c>
      <c r="AA10" s="22">
        <v>689105</v>
      </c>
    </row>
    <row r="11" spans="1:27" ht="12.75">
      <c r="A11" s="5" t="s">
        <v>37</v>
      </c>
      <c r="B11" s="3"/>
      <c r="C11" s="22">
        <v>105</v>
      </c>
      <c r="D11" s="22"/>
      <c r="E11" s="23">
        <v>10910</v>
      </c>
      <c r="F11" s="24">
        <v>10910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8181</v>
      </c>
      <c r="Y11" s="24">
        <v>-8181</v>
      </c>
      <c r="Z11" s="6">
        <v>-100</v>
      </c>
      <c r="AA11" s="22">
        <v>10910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12095993</v>
      </c>
      <c r="D15" s="19">
        <f>SUM(D16:D18)</f>
        <v>0</v>
      </c>
      <c r="E15" s="20">
        <f t="shared" si="2"/>
        <v>33854431</v>
      </c>
      <c r="F15" s="21">
        <f t="shared" si="2"/>
        <v>34054431</v>
      </c>
      <c r="G15" s="21">
        <f t="shared" si="2"/>
        <v>48434</v>
      </c>
      <c r="H15" s="21">
        <f t="shared" si="2"/>
        <v>2486278</v>
      </c>
      <c r="I15" s="21">
        <f t="shared" si="2"/>
        <v>90</v>
      </c>
      <c r="J15" s="21">
        <f t="shared" si="2"/>
        <v>2534802</v>
      </c>
      <c r="K15" s="21">
        <f t="shared" si="2"/>
        <v>33712</v>
      </c>
      <c r="L15" s="21">
        <f t="shared" si="2"/>
        <v>54334</v>
      </c>
      <c r="M15" s="21">
        <f t="shared" si="2"/>
        <v>36958</v>
      </c>
      <c r="N15" s="21">
        <f t="shared" si="2"/>
        <v>125004</v>
      </c>
      <c r="O15" s="21">
        <f t="shared" si="2"/>
        <v>54149</v>
      </c>
      <c r="P15" s="21">
        <f t="shared" si="2"/>
        <v>74273</v>
      </c>
      <c r="Q15" s="21">
        <f t="shared" si="2"/>
        <v>2108731</v>
      </c>
      <c r="R15" s="21">
        <f t="shared" si="2"/>
        <v>2237153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4896959</v>
      </c>
      <c r="X15" s="21">
        <f t="shared" si="2"/>
        <v>25540848</v>
      </c>
      <c r="Y15" s="21">
        <f t="shared" si="2"/>
        <v>-20643889</v>
      </c>
      <c r="Z15" s="4">
        <f>+IF(X15&lt;&gt;0,+(Y15/X15)*100,0)</f>
        <v>-80.826952182637</v>
      </c>
      <c r="AA15" s="19">
        <f>SUM(AA16:AA18)</f>
        <v>34054431</v>
      </c>
    </row>
    <row r="16" spans="1:27" ht="12.75">
      <c r="A16" s="5" t="s">
        <v>42</v>
      </c>
      <c r="B16" s="3"/>
      <c r="C16" s="22">
        <v>13519</v>
      </c>
      <c r="D16" s="22"/>
      <c r="E16" s="23">
        <v>83896</v>
      </c>
      <c r="F16" s="24">
        <v>83896</v>
      </c>
      <c r="G16" s="24">
        <v>321</v>
      </c>
      <c r="H16" s="24">
        <v>2435085</v>
      </c>
      <c r="I16" s="24">
        <v>90</v>
      </c>
      <c r="J16" s="24">
        <v>2435496</v>
      </c>
      <c r="K16" s="24"/>
      <c r="L16" s="24">
        <v>157</v>
      </c>
      <c r="M16" s="24"/>
      <c r="N16" s="24">
        <v>157</v>
      </c>
      <c r="O16" s="24">
        <v>5143</v>
      </c>
      <c r="P16" s="24">
        <v>85</v>
      </c>
      <c r="Q16" s="24">
        <v>2057621</v>
      </c>
      <c r="R16" s="24">
        <v>2062849</v>
      </c>
      <c r="S16" s="24"/>
      <c r="T16" s="24"/>
      <c r="U16" s="24"/>
      <c r="V16" s="24"/>
      <c r="W16" s="24">
        <v>4498502</v>
      </c>
      <c r="X16" s="24">
        <v>62930</v>
      </c>
      <c r="Y16" s="24">
        <v>4435572</v>
      </c>
      <c r="Z16" s="6">
        <v>7048.42</v>
      </c>
      <c r="AA16" s="22">
        <v>83896</v>
      </c>
    </row>
    <row r="17" spans="1:27" ht="12.75">
      <c r="A17" s="5" t="s">
        <v>43</v>
      </c>
      <c r="B17" s="3"/>
      <c r="C17" s="22">
        <v>12082474</v>
      </c>
      <c r="D17" s="22"/>
      <c r="E17" s="23">
        <v>33770535</v>
      </c>
      <c r="F17" s="24">
        <v>33970535</v>
      </c>
      <c r="G17" s="24">
        <v>48113</v>
      </c>
      <c r="H17" s="24">
        <v>51193</v>
      </c>
      <c r="I17" s="24"/>
      <c r="J17" s="24">
        <v>99306</v>
      </c>
      <c r="K17" s="24">
        <v>33712</v>
      </c>
      <c r="L17" s="24">
        <v>54177</v>
      </c>
      <c r="M17" s="24">
        <v>36958</v>
      </c>
      <c r="N17" s="24">
        <v>124847</v>
      </c>
      <c r="O17" s="24">
        <v>49006</v>
      </c>
      <c r="P17" s="24">
        <v>74188</v>
      </c>
      <c r="Q17" s="24">
        <v>51110</v>
      </c>
      <c r="R17" s="24">
        <v>174304</v>
      </c>
      <c r="S17" s="24"/>
      <c r="T17" s="24"/>
      <c r="U17" s="24"/>
      <c r="V17" s="24"/>
      <c r="W17" s="24">
        <v>398457</v>
      </c>
      <c r="X17" s="24">
        <v>25477918</v>
      </c>
      <c r="Y17" s="24">
        <v>-25079461</v>
      </c>
      <c r="Z17" s="6">
        <v>-98.44</v>
      </c>
      <c r="AA17" s="22">
        <v>33970535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30494799</v>
      </c>
      <c r="D19" s="19">
        <f>SUM(D20:D23)</f>
        <v>0</v>
      </c>
      <c r="E19" s="20">
        <f t="shared" si="3"/>
        <v>22627392</v>
      </c>
      <c r="F19" s="21">
        <f t="shared" si="3"/>
        <v>46768103</v>
      </c>
      <c r="G19" s="21">
        <f t="shared" si="3"/>
        <v>3266941</v>
      </c>
      <c r="H19" s="21">
        <f t="shared" si="3"/>
        <v>1813220</v>
      </c>
      <c r="I19" s="21">
        <f t="shared" si="3"/>
        <v>3243569</v>
      </c>
      <c r="J19" s="21">
        <f t="shared" si="3"/>
        <v>8323730</v>
      </c>
      <c r="K19" s="21">
        <f t="shared" si="3"/>
        <v>-9670094</v>
      </c>
      <c r="L19" s="21">
        <f t="shared" si="3"/>
        <v>-3248859</v>
      </c>
      <c r="M19" s="21">
        <f t="shared" si="3"/>
        <v>1475716</v>
      </c>
      <c r="N19" s="21">
        <f t="shared" si="3"/>
        <v>-11443237</v>
      </c>
      <c r="O19" s="21">
        <f t="shared" si="3"/>
        <v>43917076</v>
      </c>
      <c r="P19" s="21">
        <f t="shared" si="3"/>
        <v>-19004834</v>
      </c>
      <c r="Q19" s="21">
        <f t="shared" si="3"/>
        <v>20750043</v>
      </c>
      <c r="R19" s="21">
        <f t="shared" si="3"/>
        <v>45662285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42542778</v>
      </c>
      <c r="X19" s="21">
        <f t="shared" si="3"/>
        <v>28403620</v>
      </c>
      <c r="Y19" s="21">
        <f t="shared" si="3"/>
        <v>14139158</v>
      </c>
      <c r="Z19" s="4">
        <f>+IF(X19&lt;&gt;0,+(Y19/X19)*100,0)</f>
        <v>49.77942248206391</v>
      </c>
      <c r="AA19" s="19">
        <f>SUM(AA20:AA23)</f>
        <v>46768103</v>
      </c>
    </row>
    <row r="20" spans="1:27" ht="12.75">
      <c r="A20" s="5" t="s">
        <v>46</v>
      </c>
      <c r="B20" s="3"/>
      <c r="C20" s="22">
        <v>17355324</v>
      </c>
      <c r="D20" s="22"/>
      <c r="E20" s="23">
        <v>9975608</v>
      </c>
      <c r="F20" s="24">
        <v>16662711</v>
      </c>
      <c r="G20" s="24">
        <v>1335722</v>
      </c>
      <c r="H20" s="24">
        <v>839316</v>
      </c>
      <c r="I20" s="24">
        <v>1249625</v>
      </c>
      <c r="J20" s="24">
        <v>3424663</v>
      </c>
      <c r="K20" s="24">
        <v>920126</v>
      </c>
      <c r="L20" s="24">
        <v>1327813</v>
      </c>
      <c r="M20" s="24">
        <v>850076</v>
      </c>
      <c r="N20" s="24">
        <v>3098015</v>
      </c>
      <c r="O20" s="24">
        <v>1348180</v>
      </c>
      <c r="P20" s="24">
        <v>1172912</v>
      </c>
      <c r="Q20" s="24">
        <v>3046966</v>
      </c>
      <c r="R20" s="24">
        <v>5568058</v>
      </c>
      <c r="S20" s="24"/>
      <c r="T20" s="24"/>
      <c r="U20" s="24"/>
      <c r="V20" s="24"/>
      <c r="W20" s="24">
        <v>12090736</v>
      </c>
      <c r="X20" s="24">
        <v>10065059</v>
      </c>
      <c r="Y20" s="24">
        <v>2025677</v>
      </c>
      <c r="Z20" s="6">
        <v>20.13</v>
      </c>
      <c r="AA20" s="22">
        <v>16662711</v>
      </c>
    </row>
    <row r="21" spans="1:27" ht="12.75">
      <c r="A21" s="5" t="s">
        <v>47</v>
      </c>
      <c r="B21" s="3"/>
      <c r="C21" s="22">
        <v>9815745</v>
      </c>
      <c r="D21" s="22"/>
      <c r="E21" s="23">
        <v>4658911</v>
      </c>
      <c r="F21" s="24">
        <v>20783230</v>
      </c>
      <c r="G21" s="24">
        <v>1307832</v>
      </c>
      <c r="H21" s="24">
        <v>378988</v>
      </c>
      <c r="I21" s="24">
        <v>1444560</v>
      </c>
      <c r="J21" s="24">
        <v>3131380</v>
      </c>
      <c r="K21" s="24">
        <v>-5879608</v>
      </c>
      <c r="L21" s="24">
        <v>-2325385</v>
      </c>
      <c r="M21" s="24">
        <v>68207</v>
      </c>
      <c r="N21" s="24">
        <v>-8136786</v>
      </c>
      <c r="O21" s="24">
        <v>23499700</v>
      </c>
      <c r="P21" s="24">
        <v>-11398456</v>
      </c>
      <c r="Q21" s="24">
        <v>16970993</v>
      </c>
      <c r="R21" s="24">
        <v>29072237</v>
      </c>
      <c r="S21" s="24"/>
      <c r="T21" s="24"/>
      <c r="U21" s="24"/>
      <c r="V21" s="24"/>
      <c r="W21" s="24">
        <v>24066831</v>
      </c>
      <c r="X21" s="24">
        <v>13349161</v>
      </c>
      <c r="Y21" s="24">
        <v>10717670</v>
      </c>
      <c r="Z21" s="6">
        <v>80.29</v>
      </c>
      <c r="AA21" s="22">
        <v>20783230</v>
      </c>
    </row>
    <row r="22" spans="1:27" ht="12.75">
      <c r="A22" s="5" t="s">
        <v>48</v>
      </c>
      <c r="B22" s="3"/>
      <c r="C22" s="25">
        <v>1462312</v>
      </c>
      <c r="D22" s="25"/>
      <c r="E22" s="26">
        <v>4358463</v>
      </c>
      <c r="F22" s="27">
        <v>4521218</v>
      </c>
      <c r="G22" s="27">
        <v>325129</v>
      </c>
      <c r="H22" s="27">
        <v>292656</v>
      </c>
      <c r="I22" s="27">
        <v>249490</v>
      </c>
      <c r="J22" s="27">
        <v>867275</v>
      </c>
      <c r="K22" s="27">
        <v>-2227335</v>
      </c>
      <c r="L22" s="27">
        <v>-1086325</v>
      </c>
      <c r="M22" s="27">
        <v>277496</v>
      </c>
      <c r="N22" s="27">
        <v>-3036164</v>
      </c>
      <c r="O22" s="27">
        <v>9050305</v>
      </c>
      <c r="P22" s="27">
        <v>-4190649</v>
      </c>
      <c r="Q22" s="27">
        <v>448616</v>
      </c>
      <c r="R22" s="27">
        <v>5308272</v>
      </c>
      <c r="S22" s="27"/>
      <c r="T22" s="27"/>
      <c r="U22" s="27"/>
      <c r="V22" s="27"/>
      <c r="W22" s="27">
        <v>3139383</v>
      </c>
      <c r="X22" s="27">
        <v>2350463</v>
      </c>
      <c r="Y22" s="27">
        <v>788920</v>
      </c>
      <c r="Z22" s="7">
        <v>33.56</v>
      </c>
      <c r="AA22" s="25">
        <v>4521218</v>
      </c>
    </row>
    <row r="23" spans="1:27" ht="12.75">
      <c r="A23" s="5" t="s">
        <v>49</v>
      </c>
      <c r="B23" s="3"/>
      <c r="C23" s="22">
        <v>1861418</v>
      </c>
      <c r="D23" s="22"/>
      <c r="E23" s="23">
        <v>3634410</v>
      </c>
      <c r="F23" s="24">
        <v>4800944</v>
      </c>
      <c r="G23" s="24">
        <v>298258</v>
      </c>
      <c r="H23" s="24">
        <v>302260</v>
      </c>
      <c r="I23" s="24">
        <v>299894</v>
      </c>
      <c r="J23" s="24">
        <v>900412</v>
      </c>
      <c r="K23" s="24">
        <v>-2483277</v>
      </c>
      <c r="L23" s="24">
        <v>-1164962</v>
      </c>
      <c r="M23" s="24">
        <v>279937</v>
      </c>
      <c r="N23" s="24">
        <v>-3368302</v>
      </c>
      <c r="O23" s="24">
        <v>10018891</v>
      </c>
      <c r="P23" s="24">
        <v>-4588641</v>
      </c>
      <c r="Q23" s="24">
        <v>283468</v>
      </c>
      <c r="R23" s="24">
        <v>5713718</v>
      </c>
      <c r="S23" s="24"/>
      <c r="T23" s="24"/>
      <c r="U23" s="24"/>
      <c r="V23" s="24"/>
      <c r="W23" s="24">
        <v>3245828</v>
      </c>
      <c r="X23" s="24">
        <v>2638937</v>
      </c>
      <c r="Y23" s="24">
        <v>606891</v>
      </c>
      <c r="Z23" s="6">
        <v>23</v>
      </c>
      <c r="AA23" s="22">
        <v>4800944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108359526</v>
      </c>
      <c r="D25" s="40">
        <f>+D5+D9+D15+D19+D24</f>
        <v>0</v>
      </c>
      <c r="E25" s="41">
        <f t="shared" si="4"/>
        <v>128531940</v>
      </c>
      <c r="F25" s="42">
        <f t="shared" si="4"/>
        <v>148634672</v>
      </c>
      <c r="G25" s="42">
        <f t="shared" si="4"/>
        <v>74807814</v>
      </c>
      <c r="H25" s="42">
        <f t="shared" si="4"/>
        <v>4584729</v>
      </c>
      <c r="I25" s="42">
        <f t="shared" si="4"/>
        <v>-46128631</v>
      </c>
      <c r="J25" s="42">
        <f t="shared" si="4"/>
        <v>33263912</v>
      </c>
      <c r="K25" s="42">
        <f t="shared" si="4"/>
        <v>-9503530</v>
      </c>
      <c r="L25" s="42">
        <f t="shared" si="4"/>
        <v>-2951597</v>
      </c>
      <c r="M25" s="42">
        <f t="shared" si="4"/>
        <v>13786046</v>
      </c>
      <c r="N25" s="42">
        <f t="shared" si="4"/>
        <v>1330919</v>
      </c>
      <c r="O25" s="42">
        <f t="shared" si="4"/>
        <v>47788759</v>
      </c>
      <c r="P25" s="42">
        <f t="shared" si="4"/>
        <v>-18795758</v>
      </c>
      <c r="Q25" s="42">
        <f t="shared" si="4"/>
        <v>54468304</v>
      </c>
      <c r="R25" s="42">
        <f t="shared" si="4"/>
        <v>83461305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118056136</v>
      </c>
      <c r="X25" s="42">
        <f t="shared" si="4"/>
        <v>99934974</v>
      </c>
      <c r="Y25" s="42">
        <f t="shared" si="4"/>
        <v>18121162</v>
      </c>
      <c r="Z25" s="43">
        <f>+IF(X25&lt;&gt;0,+(Y25/X25)*100,0)</f>
        <v>18.132953134104984</v>
      </c>
      <c r="AA25" s="40">
        <f>+AA5+AA9+AA15+AA19+AA24</f>
        <v>148634672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52767539</v>
      </c>
      <c r="D28" s="19">
        <f>SUM(D29:D31)</f>
        <v>0</v>
      </c>
      <c r="E28" s="20">
        <f t="shared" si="5"/>
        <v>67505610</v>
      </c>
      <c r="F28" s="21">
        <f t="shared" si="5"/>
        <v>58485838</v>
      </c>
      <c r="G28" s="21">
        <f t="shared" si="5"/>
        <v>2140483</v>
      </c>
      <c r="H28" s="21">
        <f t="shared" si="5"/>
        <v>2238255</v>
      </c>
      <c r="I28" s="21">
        <f t="shared" si="5"/>
        <v>2226833</v>
      </c>
      <c r="J28" s="21">
        <f t="shared" si="5"/>
        <v>6605571</v>
      </c>
      <c r="K28" s="21">
        <f t="shared" si="5"/>
        <v>1941513</v>
      </c>
      <c r="L28" s="21">
        <f t="shared" si="5"/>
        <v>2171768</v>
      </c>
      <c r="M28" s="21">
        <f t="shared" si="5"/>
        <v>4306217</v>
      </c>
      <c r="N28" s="21">
        <f t="shared" si="5"/>
        <v>8419498</v>
      </c>
      <c r="O28" s="21">
        <f t="shared" si="5"/>
        <v>4555424</v>
      </c>
      <c r="P28" s="21">
        <f t="shared" si="5"/>
        <v>4706843</v>
      </c>
      <c r="Q28" s="21">
        <f t="shared" si="5"/>
        <v>5652039</v>
      </c>
      <c r="R28" s="21">
        <f t="shared" si="5"/>
        <v>14914306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29939375</v>
      </c>
      <c r="X28" s="21">
        <f t="shared" si="5"/>
        <v>37002571</v>
      </c>
      <c r="Y28" s="21">
        <f t="shared" si="5"/>
        <v>-7063196</v>
      </c>
      <c r="Z28" s="4">
        <f>+IF(X28&lt;&gt;0,+(Y28/X28)*100,0)</f>
        <v>-19.088392533589086</v>
      </c>
      <c r="AA28" s="19">
        <f>SUM(AA29:AA31)</f>
        <v>58485838</v>
      </c>
    </row>
    <row r="29" spans="1:27" ht="12.75">
      <c r="A29" s="5" t="s">
        <v>32</v>
      </c>
      <c r="B29" s="3"/>
      <c r="C29" s="22">
        <v>5718880</v>
      </c>
      <c r="D29" s="22"/>
      <c r="E29" s="23">
        <v>2741490</v>
      </c>
      <c r="F29" s="24">
        <v>5535925</v>
      </c>
      <c r="G29" s="24">
        <v>606401</v>
      </c>
      <c r="H29" s="24">
        <v>605907</v>
      </c>
      <c r="I29" s="24">
        <v>397315</v>
      </c>
      <c r="J29" s="24">
        <v>1609623</v>
      </c>
      <c r="K29" s="24">
        <v>362893</v>
      </c>
      <c r="L29" s="24">
        <v>448481</v>
      </c>
      <c r="M29" s="24">
        <v>382051</v>
      </c>
      <c r="N29" s="24">
        <v>1193425</v>
      </c>
      <c r="O29" s="24">
        <v>428022</v>
      </c>
      <c r="P29" s="24">
        <v>464011</v>
      </c>
      <c r="Q29" s="24">
        <v>1152773</v>
      </c>
      <c r="R29" s="24">
        <v>2044806</v>
      </c>
      <c r="S29" s="24"/>
      <c r="T29" s="24"/>
      <c r="U29" s="24"/>
      <c r="V29" s="24"/>
      <c r="W29" s="24">
        <v>4847854</v>
      </c>
      <c r="X29" s="24">
        <v>4151971</v>
      </c>
      <c r="Y29" s="24">
        <v>695883</v>
      </c>
      <c r="Z29" s="6">
        <v>16.76</v>
      </c>
      <c r="AA29" s="22">
        <v>5535925</v>
      </c>
    </row>
    <row r="30" spans="1:27" ht="12.75">
      <c r="A30" s="5" t="s">
        <v>33</v>
      </c>
      <c r="B30" s="3"/>
      <c r="C30" s="25">
        <v>47048659</v>
      </c>
      <c r="D30" s="25"/>
      <c r="E30" s="26">
        <v>64764120</v>
      </c>
      <c r="F30" s="27">
        <v>52949913</v>
      </c>
      <c r="G30" s="27">
        <v>1534082</v>
      </c>
      <c r="H30" s="27">
        <v>1632348</v>
      </c>
      <c r="I30" s="27">
        <v>1829518</v>
      </c>
      <c r="J30" s="27">
        <v>4995948</v>
      </c>
      <c r="K30" s="27">
        <v>1578620</v>
      </c>
      <c r="L30" s="27">
        <v>1723287</v>
      </c>
      <c r="M30" s="27">
        <v>3924166</v>
      </c>
      <c r="N30" s="27">
        <v>7226073</v>
      </c>
      <c r="O30" s="27">
        <v>4127402</v>
      </c>
      <c r="P30" s="27">
        <v>4242832</v>
      </c>
      <c r="Q30" s="27">
        <v>4499266</v>
      </c>
      <c r="R30" s="27">
        <v>12869500</v>
      </c>
      <c r="S30" s="27"/>
      <c r="T30" s="27"/>
      <c r="U30" s="27"/>
      <c r="V30" s="27"/>
      <c r="W30" s="27">
        <v>25091521</v>
      </c>
      <c r="X30" s="27">
        <v>32850600</v>
      </c>
      <c r="Y30" s="27">
        <v>-7759079</v>
      </c>
      <c r="Z30" s="7">
        <v>-23.62</v>
      </c>
      <c r="AA30" s="25">
        <v>52949913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1791647</v>
      </c>
      <c r="D32" s="19">
        <f>SUM(D33:D37)</f>
        <v>0</v>
      </c>
      <c r="E32" s="20">
        <f t="shared" si="6"/>
        <v>1829276</v>
      </c>
      <c r="F32" s="21">
        <f t="shared" si="6"/>
        <v>5924242</v>
      </c>
      <c r="G32" s="21">
        <f t="shared" si="6"/>
        <v>155231</v>
      </c>
      <c r="H32" s="21">
        <f t="shared" si="6"/>
        <v>146684</v>
      </c>
      <c r="I32" s="21">
        <f t="shared" si="6"/>
        <v>149818</v>
      </c>
      <c r="J32" s="21">
        <f t="shared" si="6"/>
        <v>451733</v>
      </c>
      <c r="K32" s="21">
        <f t="shared" si="6"/>
        <v>137121</v>
      </c>
      <c r="L32" s="21">
        <f t="shared" si="6"/>
        <v>150418</v>
      </c>
      <c r="M32" s="21">
        <f t="shared" si="6"/>
        <v>169004</v>
      </c>
      <c r="N32" s="21">
        <f t="shared" si="6"/>
        <v>456543</v>
      </c>
      <c r="O32" s="21">
        <f t="shared" si="6"/>
        <v>159332</v>
      </c>
      <c r="P32" s="21">
        <f t="shared" si="6"/>
        <v>156176</v>
      </c>
      <c r="Q32" s="21">
        <f t="shared" si="6"/>
        <v>148903</v>
      </c>
      <c r="R32" s="21">
        <f t="shared" si="6"/>
        <v>464411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1372687</v>
      </c>
      <c r="X32" s="21">
        <f t="shared" si="6"/>
        <v>4443205</v>
      </c>
      <c r="Y32" s="21">
        <f t="shared" si="6"/>
        <v>-3070518</v>
      </c>
      <c r="Z32" s="4">
        <f>+IF(X32&lt;&gt;0,+(Y32/X32)*100,0)</f>
        <v>-69.10592691536851</v>
      </c>
      <c r="AA32" s="19">
        <f>SUM(AA33:AA37)</f>
        <v>5924242</v>
      </c>
    </row>
    <row r="33" spans="1:27" ht="12.75">
      <c r="A33" s="5" t="s">
        <v>36</v>
      </c>
      <c r="B33" s="3"/>
      <c r="C33" s="22">
        <v>1724269</v>
      </c>
      <c r="D33" s="22"/>
      <c r="E33" s="23">
        <v>1817660</v>
      </c>
      <c r="F33" s="24">
        <v>1866424</v>
      </c>
      <c r="G33" s="24">
        <v>149713</v>
      </c>
      <c r="H33" s="24">
        <v>137434</v>
      </c>
      <c r="I33" s="24">
        <v>137230</v>
      </c>
      <c r="J33" s="24">
        <v>424377</v>
      </c>
      <c r="K33" s="24">
        <v>137079</v>
      </c>
      <c r="L33" s="24">
        <v>147400</v>
      </c>
      <c r="M33" s="24">
        <v>162889</v>
      </c>
      <c r="N33" s="24">
        <v>447368</v>
      </c>
      <c r="O33" s="24">
        <v>157974</v>
      </c>
      <c r="P33" s="24">
        <v>153565</v>
      </c>
      <c r="Q33" s="24">
        <v>137568</v>
      </c>
      <c r="R33" s="24">
        <v>449107</v>
      </c>
      <c r="S33" s="24"/>
      <c r="T33" s="24"/>
      <c r="U33" s="24"/>
      <c r="V33" s="24"/>
      <c r="W33" s="24">
        <v>1320852</v>
      </c>
      <c r="X33" s="24">
        <v>1399831</v>
      </c>
      <c r="Y33" s="24">
        <v>-78979</v>
      </c>
      <c r="Z33" s="6">
        <v>-5.64</v>
      </c>
      <c r="AA33" s="22">
        <v>1866424</v>
      </c>
    </row>
    <row r="34" spans="1:27" ht="12.75">
      <c r="A34" s="5" t="s">
        <v>37</v>
      </c>
      <c r="B34" s="3"/>
      <c r="C34" s="22">
        <v>67378</v>
      </c>
      <c r="D34" s="22"/>
      <c r="E34" s="23">
        <v>19</v>
      </c>
      <c r="F34" s="24">
        <v>4049461</v>
      </c>
      <c r="G34" s="24">
        <v>5518</v>
      </c>
      <c r="H34" s="24">
        <v>9250</v>
      </c>
      <c r="I34" s="24">
        <v>12588</v>
      </c>
      <c r="J34" s="24">
        <v>27356</v>
      </c>
      <c r="K34" s="24">
        <v>42</v>
      </c>
      <c r="L34" s="24">
        <v>3018</v>
      </c>
      <c r="M34" s="24">
        <v>6115</v>
      </c>
      <c r="N34" s="24">
        <v>9175</v>
      </c>
      <c r="O34" s="24">
        <v>1358</v>
      </c>
      <c r="P34" s="24">
        <v>2611</v>
      </c>
      <c r="Q34" s="24">
        <v>11335</v>
      </c>
      <c r="R34" s="24">
        <v>15304</v>
      </c>
      <c r="S34" s="24"/>
      <c r="T34" s="24"/>
      <c r="U34" s="24"/>
      <c r="V34" s="24"/>
      <c r="W34" s="24">
        <v>51835</v>
      </c>
      <c r="X34" s="24">
        <v>3037105</v>
      </c>
      <c r="Y34" s="24">
        <v>-2985270</v>
      </c>
      <c r="Z34" s="6">
        <v>-98.29</v>
      </c>
      <c r="AA34" s="22">
        <v>4049461</v>
      </c>
    </row>
    <row r="35" spans="1:27" ht="12.75">
      <c r="A35" s="5" t="s">
        <v>38</v>
      </c>
      <c r="B35" s="3"/>
      <c r="C35" s="22"/>
      <c r="D35" s="22"/>
      <c r="E35" s="23">
        <v>11597</v>
      </c>
      <c r="F35" s="24">
        <v>8357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6269</v>
      </c>
      <c r="Y35" s="24">
        <v>-6269</v>
      </c>
      <c r="Z35" s="6">
        <v>-100</v>
      </c>
      <c r="AA35" s="22">
        <v>8357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30353538</v>
      </c>
      <c r="D38" s="19">
        <f>SUM(D39:D41)</f>
        <v>0</v>
      </c>
      <c r="E38" s="20">
        <f t="shared" si="7"/>
        <v>21382742</v>
      </c>
      <c r="F38" s="21">
        <f t="shared" si="7"/>
        <v>19285897</v>
      </c>
      <c r="G38" s="21">
        <f t="shared" si="7"/>
        <v>1103390</v>
      </c>
      <c r="H38" s="21">
        <f t="shared" si="7"/>
        <v>1391892</v>
      </c>
      <c r="I38" s="21">
        <f t="shared" si="7"/>
        <v>1300603</v>
      </c>
      <c r="J38" s="21">
        <f t="shared" si="7"/>
        <v>3795885</v>
      </c>
      <c r="K38" s="21">
        <f t="shared" si="7"/>
        <v>1332720</v>
      </c>
      <c r="L38" s="21">
        <f t="shared" si="7"/>
        <v>1324468</v>
      </c>
      <c r="M38" s="21">
        <f t="shared" si="7"/>
        <v>1417285</v>
      </c>
      <c r="N38" s="21">
        <f t="shared" si="7"/>
        <v>4074473</v>
      </c>
      <c r="O38" s="21">
        <f t="shared" si="7"/>
        <v>1436670</v>
      </c>
      <c r="P38" s="21">
        <f t="shared" si="7"/>
        <v>3287917</v>
      </c>
      <c r="Q38" s="21">
        <f t="shared" si="7"/>
        <v>1413073</v>
      </c>
      <c r="R38" s="21">
        <f t="shared" si="7"/>
        <v>6137660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14008018</v>
      </c>
      <c r="X38" s="21">
        <f t="shared" si="7"/>
        <v>12400711</v>
      </c>
      <c r="Y38" s="21">
        <f t="shared" si="7"/>
        <v>1607307</v>
      </c>
      <c r="Z38" s="4">
        <f>+IF(X38&lt;&gt;0,+(Y38/X38)*100,0)</f>
        <v>12.961410035279428</v>
      </c>
      <c r="AA38" s="19">
        <f>SUM(AA39:AA41)</f>
        <v>19285897</v>
      </c>
    </row>
    <row r="39" spans="1:27" ht="12.75">
      <c r="A39" s="5" t="s">
        <v>42</v>
      </c>
      <c r="B39" s="3"/>
      <c r="C39" s="22">
        <v>24646916</v>
      </c>
      <c r="D39" s="22"/>
      <c r="E39" s="23">
        <v>12238879</v>
      </c>
      <c r="F39" s="24">
        <v>12872204</v>
      </c>
      <c r="G39" s="24">
        <v>663497</v>
      </c>
      <c r="H39" s="24">
        <v>883038</v>
      </c>
      <c r="I39" s="24">
        <v>886524</v>
      </c>
      <c r="J39" s="24">
        <v>2433059</v>
      </c>
      <c r="K39" s="24">
        <v>879871</v>
      </c>
      <c r="L39" s="24">
        <v>932838</v>
      </c>
      <c r="M39" s="24">
        <v>980489</v>
      </c>
      <c r="N39" s="24">
        <v>2793198</v>
      </c>
      <c r="O39" s="24">
        <v>876912</v>
      </c>
      <c r="P39" s="24">
        <v>1755149</v>
      </c>
      <c r="Q39" s="24">
        <v>795260</v>
      </c>
      <c r="R39" s="24">
        <v>3427321</v>
      </c>
      <c r="S39" s="24"/>
      <c r="T39" s="24"/>
      <c r="U39" s="24"/>
      <c r="V39" s="24"/>
      <c r="W39" s="24">
        <v>8653578</v>
      </c>
      <c r="X39" s="24">
        <v>7590413</v>
      </c>
      <c r="Y39" s="24">
        <v>1063165</v>
      </c>
      <c r="Z39" s="6">
        <v>14.01</v>
      </c>
      <c r="AA39" s="22">
        <v>12872204</v>
      </c>
    </row>
    <row r="40" spans="1:27" ht="12.75">
      <c r="A40" s="5" t="s">
        <v>43</v>
      </c>
      <c r="B40" s="3"/>
      <c r="C40" s="22">
        <v>5706622</v>
      </c>
      <c r="D40" s="22"/>
      <c r="E40" s="23">
        <v>9143863</v>
      </c>
      <c r="F40" s="24">
        <v>6413693</v>
      </c>
      <c r="G40" s="24">
        <v>439893</v>
      </c>
      <c r="H40" s="24">
        <v>508854</v>
      </c>
      <c r="I40" s="24">
        <v>414079</v>
      </c>
      <c r="J40" s="24">
        <v>1362826</v>
      </c>
      <c r="K40" s="24">
        <v>452849</v>
      </c>
      <c r="L40" s="24">
        <v>391630</v>
      </c>
      <c r="M40" s="24">
        <v>436796</v>
      </c>
      <c r="N40" s="24">
        <v>1281275</v>
      </c>
      <c r="O40" s="24">
        <v>559758</v>
      </c>
      <c r="P40" s="24">
        <v>1532768</v>
      </c>
      <c r="Q40" s="24">
        <v>617813</v>
      </c>
      <c r="R40" s="24">
        <v>2710339</v>
      </c>
      <c r="S40" s="24"/>
      <c r="T40" s="24"/>
      <c r="U40" s="24"/>
      <c r="V40" s="24"/>
      <c r="W40" s="24">
        <v>5354440</v>
      </c>
      <c r="X40" s="24">
        <v>4810298</v>
      </c>
      <c r="Y40" s="24">
        <v>544142</v>
      </c>
      <c r="Z40" s="6">
        <v>11.31</v>
      </c>
      <c r="AA40" s="22">
        <v>6413693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51126206</v>
      </c>
      <c r="D42" s="19">
        <f>SUM(D43:D46)</f>
        <v>0</v>
      </c>
      <c r="E42" s="20">
        <f t="shared" si="8"/>
        <v>64109070</v>
      </c>
      <c r="F42" s="21">
        <f t="shared" si="8"/>
        <v>61433852</v>
      </c>
      <c r="G42" s="21">
        <f t="shared" si="8"/>
        <v>832351</v>
      </c>
      <c r="H42" s="21">
        <f t="shared" si="8"/>
        <v>897971</v>
      </c>
      <c r="I42" s="21">
        <f t="shared" si="8"/>
        <v>919734</v>
      </c>
      <c r="J42" s="21">
        <f t="shared" si="8"/>
        <v>2650056</v>
      </c>
      <c r="K42" s="21">
        <f t="shared" si="8"/>
        <v>909890</v>
      </c>
      <c r="L42" s="21">
        <f t="shared" si="8"/>
        <v>2390871</v>
      </c>
      <c r="M42" s="21">
        <f t="shared" si="8"/>
        <v>4227593</v>
      </c>
      <c r="N42" s="21">
        <f t="shared" si="8"/>
        <v>7528354</v>
      </c>
      <c r="O42" s="21">
        <f t="shared" si="8"/>
        <v>31392572</v>
      </c>
      <c r="P42" s="21">
        <f t="shared" si="8"/>
        <v>-6161842</v>
      </c>
      <c r="Q42" s="21">
        <f t="shared" si="8"/>
        <v>2174465</v>
      </c>
      <c r="R42" s="21">
        <f t="shared" si="8"/>
        <v>27405195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37583605</v>
      </c>
      <c r="X42" s="21">
        <f t="shared" si="8"/>
        <v>39076139</v>
      </c>
      <c r="Y42" s="21">
        <f t="shared" si="8"/>
        <v>-1492534</v>
      </c>
      <c r="Z42" s="4">
        <f>+IF(X42&lt;&gt;0,+(Y42/X42)*100,0)</f>
        <v>-3.8195534108423557</v>
      </c>
      <c r="AA42" s="19">
        <f>SUM(AA43:AA46)</f>
        <v>61433852</v>
      </c>
    </row>
    <row r="43" spans="1:27" ht="12.75">
      <c r="A43" s="5" t="s">
        <v>46</v>
      </c>
      <c r="B43" s="3"/>
      <c r="C43" s="22">
        <v>36037509</v>
      </c>
      <c r="D43" s="22"/>
      <c r="E43" s="23">
        <v>44046761</v>
      </c>
      <c r="F43" s="24">
        <v>45408786</v>
      </c>
      <c r="G43" s="24">
        <v>99606</v>
      </c>
      <c r="H43" s="24">
        <v>88500</v>
      </c>
      <c r="I43" s="24">
        <v>125638</v>
      </c>
      <c r="J43" s="24">
        <v>313744</v>
      </c>
      <c r="K43" s="24">
        <v>66353</v>
      </c>
      <c r="L43" s="24">
        <v>1662697</v>
      </c>
      <c r="M43" s="24">
        <v>3497961</v>
      </c>
      <c r="N43" s="24">
        <v>5227011</v>
      </c>
      <c r="O43" s="24">
        <v>-11761694</v>
      </c>
      <c r="P43" s="24">
        <v>13261374</v>
      </c>
      <c r="Q43" s="24">
        <v>1406587</v>
      </c>
      <c r="R43" s="24">
        <v>2906267</v>
      </c>
      <c r="S43" s="24"/>
      <c r="T43" s="24"/>
      <c r="U43" s="24"/>
      <c r="V43" s="24"/>
      <c r="W43" s="24">
        <v>8447022</v>
      </c>
      <c r="X43" s="24">
        <v>28392867</v>
      </c>
      <c r="Y43" s="24">
        <v>-19945845</v>
      </c>
      <c r="Z43" s="6">
        <v>-70.25</v>
      </c>
      <c r="AA43" s="22">
        <v>45408786</v>
      </c>
    </row>
    <row r="44" spans="1:27" ht="12.75">
      <c r="A44" s="5" t="s">
        <v>47</v>
      </c>
      <c r="B44" s="3"/>
      <c r="C44" s="22">
        <v>3700968</v>
      </c>
      <c r="D44" s="22"/>
      <c r="E44" s="23">
        <v>3269431</v>
      </c>
      <c r="F44" s="24">
        <v>2813892</v>
      </c>
      <c r="G44" s="24">
        <v>173348</v>
      </c>
      <c r="H44" s="24">
        <v>276537</v>
      </c>
      <c r="I44" s="24">
        <v>288033</v>
      </c>
      <c r="J44" s="24">
        <v>737918</v>
      </c>
      <c r="K44" s="24">
        <v>249928</v>
      </c>
      <c r="L44" s="24">
        <v>271894</v>
      </c>
      <c r="M44" s="24">
        <v>202034</v>
      </c>
      <c r="N44" s="24">
        <v>723856</v>
      </c>
      <c r="O44" s="24">
        <v>24056986</v>
      </c>
      <c r="P44" s="24">
        <v>-10912903</v>
      </c>
      <c r="Q44" s="24">
        <v>265611</v>
      </c>
      <c r="R44" s="24">
        <v>13409694</v>
      </c>
      <c r="S44" s="24"/>
      <c r="T44" s="24"/>
      <c r="U44" s="24"/>
      <c r="V44" s="24"/>
      <c r="W44" s="24">
        <v>14871468</v>
      </c>
      <c r="X44" s="24">
        <v>2110443</v>
      </c>
      <c r="Y44" s="24">
        <v>12761025</v>
      </c>
      <c r="Z44" s="6">
        <v>604.66</v>
      </c>
      <c r="AA44" s="22">
        <v>2813892</v>
      </c>
    </row>
    <row r="45" spans="1:27" ht="12.75">
      <c r="A45" s="5" t="s">
        <v>48</v>
      </c>
      <c r="B45" s="3"/>
      <c r="C45" s="25">
        <v>5403668</v>
      </c>
      <c r="D45" s="25"/>
      <c r="E45" s="26">
        <v>8078666</v>
      </c>
      <c r="F45" s="27">
        <v>6432133</v>
      </c>
      <c r="G45" s="27">
        <v>315558</v>
      </c>
      <c r="H45" s="27">
        <v>294780</v>
      </c>
      <c r="I45" s="27">
        <v>258440</v>
      </c>
      <c r="J45" s="27">
        <v>868778</v>
      </c>
      <c r="K45" s="27">
        <v>242494</v>
      </c>
      <c r="L45" s="27">
        <v>245081</v>
      </c>
      <c r="M45" s="27">
        <v>276622</v>
      </c>
      <c r="N45" s="27">
        <v>764197</v>
      </c>
      <c r="O45" s="27">
        <v>9103859</v>
      </c>
      <c r="P45" s="27">
        <v>-4043343</v>
      </c>
      <c r="Q45" s="27">
        <v>229217</v>
      </c>
      <c r="R45" s="27">
        <v>5289733</v>
      </c>
      <c r="S45" s="27"/>
      <c r="T45" s="27"/>
      <c r="U45" s="27"/>
      <c r="V45" s="27"/>
      <c r="W45" s="27">
        <v>6922708</v>
      </c>
      <c r="X45" s="27">
        <v>4175137</v>
      </c>
      <c r="Y45" s="27">
        <v>2747571</v>
      </c>
      <c r="Z45" s="7">
        <v>65.81</v>
      </c>
      <c r="AA45" s="25">
        <v>6432133</v>
      </c>
    </row>
    <row r="46" spans="1:27" ht="12.75">
      <c r="A46" s="5" t="s">
        <v>49</v>
      </c>
      <c r="B46" s="3"/>
      <c r="C46" s="22">
        <v>5984061</v>
      </c>
      <c r="D46" s="22"/>
      <c r="E46" s="23">
        <v>8714212</v>
      </c>
      <c r="F46" s="24">
        <v>6779041</v>
      </c>
      <c r="G46" s="24">
        <v>243839</v>
      </c>
      <c r="H46" s="24">
        <v>238154</v>
      </c>
      <c r="I46" s="24">
        <v>247623</v>
      </c>
      <c r="J46" s="24">
        <v>729616</v>
      </c>
      <c r="K46" s="24">
        <v>351115</v>
      </c>
      <c r="L46" s="24">
        <v>211199</v>
      </c>
      <c r="M46" s="24">
        <v>250976</v>
      </c>
      <c r="N46" s="24">
        <v>813290</v>
      </c>
      <c r="O46" s="24">
        <v>9993421</v>
      </c>
      <c r="P46" s="24">
        <v>-4466970</v>
      </c>
      <c r="Q46" s="24">
        <v>273050</v>
      </c>
      <c r="R46" s="24">
        <v>5799501</v>
      </c>
      <c r="S46" s="24"/>
      <c r="T46" s="24"/>
      <c r="U46" s="24"/>
      <c r="V46" s="24"/>
      <c r="W46" s="24">
        <v>7342407</v>
      </c>
      <c r="X46" s="24">
        <v>4397692</v>
      </c>
      <c r="Y46" s="24">
        <v>2944715</v>
      </c>
      <c r="Z46" s="6">
        <v>66.96</v>
      </c>
      <c r="AA46" s="22">
        <v>6779041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136038930</v>
      </c>
      <c r="D48" s="40">
        <f>+D28+D32+D38+D42+D47</f>
        <v>0</v>
      </c>
      <c r="E48" s="41">
        <f t="shared" si="9"/>
        <v>154826698</v>
      </c>
      <c r="F48" s="42">
        <f t="shared" si="9"/>
        <v>145129829</v>
      </c>
      <c r="G48" s="42">
        <f t="shared" si="9"/>
        <v>4231455</v>
      </c>
      <c r="H48" s="42">
        <f t="shared" si="9"/>
        <v>4674802</v>
      </c>
      <c r="I48" s="42">
        <f t="shared" si="9"/>
        <v>4596988</v>
      </c>
      <c r="J48" s="42">
        <f t="shared" si="9"/>
        <v>13503245</v>
      </c>
      <c r="K48" s="42">
        <f t="shared" si="9"/>
        <v>4321244</v>
      </c>
      <c r="L48" s="42">
        <f t="shared" si="9"/>
        <v>6037525</v>
      </c>
      <c r="M48" s="42">
        <f t="shared" si="9"/>
        <v>10120099</v>
      </c>
      <c r="N48" s="42">
        <f t="shared" si="9"/>
        <v>20478868</v>
      </c>
      <c r="O48" s="42">
        <f t="shared" si="9"/>
        <v>37543998</v>
      </c>
      <c r="P48" s="42">
        <f t="shared" si="9"/>
        <v>1989094</v>
      </c>
      <c r="Q48" s="42">
        <f t="shared" si="9"/>
        <v>9388480</v>
      </c>
      <c r="R48" s="42">
        <f t="shared" si="9"/>
        <v>48921572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82903685</v>
      </c>
      <c r="X48" s="42">
        <f t="shared" si="9"/>
        <v>92922626</v>
      </c>
      <c r="Y48" s="42">
        <f t="shared" si="9"/>
        <v>-10018941</v>
      </c>
      <c r="Z48" s="43">
        <f>+IF(X48&lt;&gt;0,+(Y48/X48)*100,0)</f>
        <v>-10.782025251847704</v>
      </c>
      <c r="AA48" s="40">
        <f>+AA28+AA32+AA38+AA42+AA47</f>
        <v>145129829</v>
      </c>
    </row>
    <row r="49" spans="1:27" ht="12.75">
      <c r="A49" s="14" t="s">
        <v>88</v>
      </c>
      <c r="B49" s="15"/>
      <c r="C49" s="44">
        <f aca="true" t="shared" si="10" ref="C49:Y49">+C25-C48</f>
        <v>-27679404</v>
      </c>
      <c r="D49" s="44">
        <f>+D25-D48</f>
        <v>0</v>
      </c>
      <c r="E49" s="45">
        <f t="shared" si="10"/>
        <v>-26294758</v>
      </c>
      <c r="F49" s="46">
        <f t="shared" si="10"/>
        <v>3504843</v>
      </c>
      <c r="G49" s="46">
        <f t="shared" si="10"/>
        <v>70576359</v>
      </c>
      <c r="H49" s="46">
        <f t="shared" si="10"/>
        <v>-90073</v>
      </c>
      <c r="I49" s="46">
        <f t="shared" si="10"/>
        <v>-50725619</v>
      </c>
      <c r="J49" s="46">
        <f t="shared" si="10"/>
        <v>19760667</v>
      </c>
      <c r="K49" s="46">
        <f t="shared" si="10"/>
        <v>-13824774</v>
      </c>
      <c r="L49" s="46">
        <f t="shared" si="10"/>
        <v>-8989122</v>
      </c>
      <c r="M49" s="46">
        <f t="shared" si="10"/>
        <v>3665947</v>
      </c>
      <c r="N49" s="46">
        <f t="shared" si="10"/>
        <v>-19147949</v>
      </c>
      <c r="O49" s="46">
        <f t="shared" si="10"/>
        <v>10244761</v>
      </c>
      <c r="P49" s="46">
        <f t="shared" si="10"/>
        <v>-20784852</v>
      </c>
      <c r="Q49" s="46">
        <f t="shared" si="10"/>
        <v>45079824</v>
      </c>
      <c r="R49" s="46">
        <f t="shared" si="10"/>
        <v>34539733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35152451</v>
      </c>
      <c r="X49" s="46">
        <f>IF(F25=F48,0,X25-X48)</f>
        <v>7012348</v>
      </c>
      <c r="Y49" s="46">
        <f t="shared" si="10"/>
        <v>28140103</v>
      </c>
      <c r="Z49" s="47">
        <f>+IF(X49&lt;&gt;0,+(Y49/X49)*100,0)</f>
        <v>401.2935895366288</v>
      </c>
      <c r="AA49" s="44">
        <f>+AA25-AA48</f>
        <v>3504843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57749448</v>
      </c>
      <c r="D5" s="19">
        <f>SUM(D6:D8)</f>
        <v>0</v>
      </c>
      <c r="E5" s="20">
        <f t="shared" si="0"/>
        <v>70808946</v>
      </c>
      <c r="F5" s="21">
        <f t="shared" si="0"/>
        <v>70319303</v>
      </c>
      <c r="G5" s="21">
        <f t="shared" si="0"/>
        <v>23263042</v>
      </c>
      <c r="H5" s="21">
        <f t="shared" si="0"/>
        <v>4120241</v>
      </c>
      <c r="I5" s="21">
        <f t="shared" si="0"/>
        <v>0</v>
      </c>
      <c r="J5" s="21">
        <f t="shared" si="0"/>
        <v>27383283</v>
      </c>
      <c r="K5" s="21">
        <f t="shared" si="0"/>
        <v>856007</v>
      </c>
      <c r="L5" s="21">
        <f t="shared" si="0"/>
        <v>915422</v>
      </c>
      <c r="M5" s="21">
        <f t="shared" si="0"/>
        <v>10924394</v>
      </c>
      <c r="N5" s="21">
        <f t="shared" si="0"/>
        <v>12695823</v>
      </c>
      <c r="O5" s="21">
        <f t="shared" si="0"/>
        <v>1697594</v>
      </c>
      <c r="P5" s="21">
        <f t="shared" si="0"/>
        <v>1737478</v>
      </c>
      <c r="Q5" s="21">
        <f t="shared" si="0"/>
        <v>-843842</v>
      </c>
      <c r="R5" s="21">
        <f t="shared" si="0"/>
        <v>2591230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42670336</v>
      </c>
      <c r="X5" s="21">
        <f t="shared" si="0"/>
        <v>66212683</v>
      </c>
      <c r="Y5" s="21">
        <f t="shared" si="0"/>
        <v>-23542347</v>
      </c>
      <c r="Z5" s="4">
        <f>+IF(X5&lt;&gt;0,+(Y5/X5)*100,0)</f>
        <v>-35.55564573633121</v>
      </c>
      <c r="AA5" s="19">
        <f>SUM(AA6:AA8)</f>
        <v>70319303</v>
      </c>
    </row>
    <row r="6" spans="1:27" ht="12.75">
      <c r="A6" s="5" t="s">
        <v>32</v>
      </c>
      <c r="B6" s="3"/>
      <c r="C6" s="22">
        <v>44466963</v>
      </c>
      <c r="D6" s="22"/>
      <c r="E6" s="23">
        <v>49894485</v>
      </c>
      <c r="F6" s="24">
        <v>51011485</v>
      </c>
      <c r="G6" s="24">
        <v>20626089</v>
      </c>
      <c r="H6" s="24">
        <v>25729</v>
      </c>
      <c r="I6" s="24"/>
      <c r="J6" s="24">
        <v>20651818</v>
      </c>
      <c r="K6" s="24">
        <v>34892</v>
      </c>
      <c r="L6" s="24">
        <v>46641</v>
      </c>
      <c r="M6" s="24">
        <v>8606000</v>
      </c>
      <c r="N6" s="24">
        <v>8687533</v>
      </c>
      <c r="O6" s="24">
        <v>24613</v>
      </c>
      <c r="P6" s="24">
        <v>44647</v>
      </c>
      <c r="Q6" s="24">
        <v>43144</v>
      </c>
      <c r="R6" s="24">
        <v>112404</v>
      </c>
      <c r="S6" s="24"/>
      <c r="T6" s="24"/>
      <c r="U6" s="24"/>
      <c r="V6" s="24"/>
      <c r="W6" s="24">
        <v>29451755</v>
      </c>
      <c r="X6" s="24">
        <v>50069365</v>
      </c>
      <c r="Y6" s="24">
        <v>-20617610</v>
      </c>
      <c r="Z6" s="6">
        <v>-41.18</v>
      </c>
      <c r="AA6" s="22">
        <v>51011485</v>
      </c>
    </row>
    <row r="7" spans="1:27" ht="12.75">
      <c r="A7" s="5" t="s">
        <v>33</v>
      </c>
      <c r="B7" s="3"/>
      <c r="C7" s="25">
        <v>13282485</v>
      </c>
      <c r="D7" s="25"/>
      <c r="E7" s="26">
        <v>20914461</v>
      </c>
      <c r="F7" s="27">
        <v>19307818</v>
      </c>
      <c r="G7" s="27">
        <v>2636953</v>
      </c>
      <c r="H7" s="27">
        <v>4094512</v>
      </c>
      <c r="I7" s="27"/>
      <c r="J7" s="27">
        <v>6731465</v>
      </c>
      <c r="K7" s="27">
        <v>821115</v>
      </c>
      <c r="L7" s="27">
        <v>868781</v>
      </c>
      <c r="M7" s="27">
        <v>2318394</v>
      </c>
      <c r="N7" s="27">
        <v>4008290</v>
      </c>
      <c r="O7" s="27">
        <v>1672981</v>
      </c>
      <c r="P7" s="27">
        <v>1692831</v>
      </c>
      <c r="Q7" s="27">
        <v>-886986</v>
      </c>
      <c r="R7" s="27">
        <v>2478826</v>
      </c>
      <c r="S7" s="27"/>
      <c r="T7" s="27"/>
      <c r="U7" s="27"/>
      <c r="V7" s="27"/>
      <c r="W7" s="27">
        <v>13218581</v>
      </c>
      <c r="X7" s="27">
        <v>16143318</v>
      </c>
      <c r="Y7" s="27">
        <v>-2924737</v>
      </c>
      <c r="Z7" s="7">
        <v>-18.12</v>
      </c>
      <c r="AA7" s="25">
        <v>19307818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1564633</v>
      </c>
      <c r="D9" s="19">
        <f>SUM(D10:D14)</f>
        <v>0</v>
      </c>
      <c r="E9" s="20">
        <f t="shared" si="1"/>
        <v>1595908</v>
      </c>
      <c r="F9" s="21">
        <f t="shared" si="1"/>
        <v>1595908</v>
      </c>
      <c r="G9" s="21">
        <f t="shared" si="1"/>
        <v>8655</v>
      </c>
      <c r="H9" s="21">
        <f t="shared" si="1"/>
        <v>7358</v>
      </c>
      <c r="I9" s="21">
        <f t="shared" si="1"/>
        <v>0</v>
      </c>
      <c r="J9" s="21">
        <f t="shared" si="1"/>
        <v>16013</v>
      </c>
      <c r="K9" s="21">
        <f t="shared" si="1"/>
        <v>6759</v>
      </c>
      <c r="L9" s="21">
        <f t="shared" si="1"/>
        <v>752084</v>
      </c>
      <c r="M9" s="21">
        <f t="shared" si="1"/>
        <v>1518</v>
      </c>
      <c r="N9" s="21">
        <f t="shared" si="1"/>
        <v>760361</v>
      </c>
      <c r="O9" s="21">
        <f t="shared" si="1"/>
        <v>7519</v>
      </c>
      <c r="P9" s="21">
        <f t="shared" si="1"/>
        <v>12746</v>
      </c>
      <c r="Q9" s="21">
        <f t="shared" si="1"/>
        <v>8066</v>
      </c>
      <c r="R9" s="21">
        <f t="shared" si="1"/>
        <v>28331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804705</v>
      </c>
      <c r="X9" s="21">
        <f t="shared" si="1"/>
        <v>1197219</v>
      </c>
      <c r="Y9" s="21">
        <f t="shared" si="1"/>
        <v>-392514</v>
      </c>
      <c r="Z9" s="4">
        <f>+IF(X9&lt;&gt;0,+(Y9/X9)*100,0)</f>
        <v>-32.785480350712774</v>
      </c>
      <c r="AA9" s="19">
        <f>SUM(AA10:AA14)</f>
        <v>1595908</v>
      </c>
    </row>
    <row r="10" spans="1:27" ht="12.75">
      <c r="A10" s="5" t="s">
        <v>36</v>
      </c>
      <c r="B10" s="3"/>
      <c r="C10" s="22">
        <v>1512848</v>
      </c>
      <c r="D10" s="22"/>
      <c r="E10" s="23">
        <v>1519308</v>
      </c>
      <c r="F10" s="24">
        <v>1519308</v>
      </c>
      <c r="G10" s="24">
        <v>3855</v>
      </c>
      <c r="H10" s="24">
        <v>2558</v>
      </c>
      <c r="I10" s="24"/>
      <c r="J10" s="24">
        <v>6413</v>
      </c>
      <c r="K10" s="24">
        <v>1909</v>
      </c>
      <c r="L10" s="24">
        <v>742584</v>
      </c>
      <c r="M10" s="24">
        <v>1518</v>
      </c>
      <c r="N10" s="24">
        <v>746011</v>
      </c>
      <c r="O10" s="24">
        <v>2819</v>
      </c>
      <c r="P10" s="24">
        <v>2346</v>
      </c>
      <c r="Q10" s="24">
        <v>1766</v>
      </c>
      <c r="R10" s="24">
        <v>6931</v>
      </c>
      <c r="S10" s="24"/>
      <c r="T10" s="24"/>
      <c r="U10" s="24"/>
      <c r="V10" s="24"/>
      <c r="W10" s="24">
        <v>759355</v>
      </c>
      <c r="X10" s="24">
        <v>1139768</v>
      </c>
      <c r="Y10" s="24">
        <v>-380413</v>
      </c>
      <c r="Z10" s="6">
        <v>-33.38</v>
      </c>
      <c r="AA10" s="22">
        <v>1519308</v>
      </c>
    </row>
    <row r="11" spans="1:27" ht="12.75">
      <c r="A11" s="5" t="s">
        <v>37</v>
      </c>
      <c r="B11" s="3"/>
      <c r="C11" s="22">
        <v>51785</v>
      </c>
      <c r="D11" s="22"/>
      <c r="E11" s="23">
        <v>76600</v>
      </c>
      <c r="F11" s="24">
        <v>76600</v>
      </c>
      <c r="G11" s="24">
        <v>4800</v>
      </c>
      <c r="H11" s="24">
        <v>4800</v>
      </c>
      <c r="I11" s="24"/>
      <c r="J11" s="24">
        <v>9600</v>
      </c>
      <c r="K11" s="24">
        <v>4850</v>
      </c>
      <c r="L11" s="24">
        <v>9500</v>
      </c>
      <c r="M11" s="24"/>
      <c r="N11" s="24">
        <v>14350</v>
      </c>
      <c r="O11" s="24">
        <v>4700</v>
      </c>
      <c r="P11" s="24">
        <v>10400</v>
      </c>
      <c r="Q11" s="24">
        <v>6300</v>
      </c>
      <c r="R11" s="24">
        <v>21400</v>
      </c>
      <c r="S11" s="24"/>
      <c r="T11" s="24"/>
      <c r="U11" s="24"/>
      <c r="V11" s="24"/>
      <c r="W11" s="24">
        <v>45350</v>
      </c>
      <c r="X11" s="24">
        <v>57451</v>
      </c>
      <c r="Y11" s="24">
        <v>-12101</v>
      </c>
      <c r="Z11" s="6">
        <v>-21.06</v>
      </c>
      <c r="AA11" s="22">
        <v>76600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8519654</v>
      </c>
      <c r="D15" s="19">
        <f>SUM(D16:D18)</f>
        <v>0</v>
      </c>
      <c r="E15" s="20">
        <f t="shared" si="2"/>
        <v>13198884</v>
      </c>
      <c r="F15" s="21">
        <f t="shared" si="2"/>
        <v>37467962</v>
      </c>
      <c r="G15" s="21">
        <f t="shared" si="2"/>
        <v>542510</v>
      </c>
      <c r="H15" s="21">
        <f t="shared" si="2"/>
        <v>800591</v>
      </c>
      <c r="I15" s="21">
        <f t="shared" si="2"/>
        <v>0</v>
      </c>
      <c r="J15" s="21">
        <f t="shared" si="2"/>
        <v>1343101</v>
      </c>
      <c r="K15" s="21">
        <f t="shared" si="2"/>
        <v>506851</v>
      </c>
      <c r="L15" s="21">
        <f t="shared" si="2"/>
        <v>398177</v>
      </c>
      <c r="M15" s="21">
        <f t="shared" si="2"/>
        <v>338005</v>
      </c>
      <c r="N15" s="21">
        <f t="shared" si="2"/>
        <v>1243033</v>
      </c>
      <c r="O15" s="21">
        <f t="shared" si="2"/>
        <v>400453</v>
      </c>
      <c r="P15" s="21">
        <f t="shared" si="2"/>
        <v>48869</v>
      </c>
      <c r="Q15" s="21">
        <f t="shared" si="2"/>
        <v>30640</v>
      </c>
      <c r="R15" s="21">
        <f t="shared" si="2"/>
        <v>479962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3066096</v>
      </c>
      <c r="X15" s="21">
        <f t="shared" si="2"/>
        <v>16543986</v>
      </c>
      <c r="Y15" s="21">
        <f t="shared" si="2"/>
        <v>-13477890</v>
      </c>
      <c r="Z15" s="4">
        <f>+IF(X15&lt;&gt;0,+(Y15/X15)*100,0)</f>
        <v>-81.46700559345251</v>
      </c>
      <c r="AA15" s="19">
        <f>SUM(AA16:AA18)</f>
        <v>37467962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8519654</v>
      </c>
      <c r="D17" s="22"/>
      <c r="E17" s="23">
        <v>13198884</v>
      </c>
      <c r="F17" s="24">
        <v>37467962</v>
      </c>
      <c r="G17" s="24">
        <v>542510</v>
      </c>
      <c r="H17" s="24">
        <v>800591</v>
      </c>
      <c r="I17" s="24"/>
      <c r="J17" s="24">
        <v>1343101</v>
      </c>
      <c r="K17" s="24">
        <v>506851</v>
      </c>
      <c r="L17" s="24">
        <v>398177</v>
      </c>
      <c r="M17" s="24">
        <v>338005</v>
      </c>
      <c r="N17" s="24">
        <v>1243033</v>
      </c>
      <c r="O17" s="24">
        <v>400453</v>
      </c>
      <c r="P17" s="24">
        <v>48869</v>
      </c>
      <c r="Q17" s="24">
        <v>30640</v>
      </c>
      <c r="R17" s="24">
        <v>479962</v>
      </c>
      <c r="S17" s="24"/>
      <c r="T17" s="24"/>
      <c r="U17" s="24"/>
      <c r="V17" s="24"/>
      <c r="W17" s="24">
        <v>3066096</v>
      </c>
      <c r="X17" s="24">
        <v>16543986</v>
      </c>
      <c r="Y17" s="24">
        <v>-13477890</v>
      </c>
      <c r="Z17" s="6">
        <v>-81.47</v>
      </c>
      <c r="AA17" s="22">
        <v>37467962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70715929</v>
      </c>
      <c r="D19" s="19">
        <f>SUM(D20:D23)</f>
        <v>0</v>
      </c>
      <c r="E19" s="20">
        <f t="shared" si="3"/>
        <v>107351201</v>
      </c>
      <c r="F19" s="21">
        <f t="shared" si="3"/>
        <v>100743369</v>
      </c>
      <c r="G19" s="21">
        <f t="shared" si="3"/>
        <v>15075450</v>
      </c>
      <c r="H19" s="21">
        <f t="shared" si="3"/>
        <v>5370580</v>
      </c>
      <c r="I19" s="21">
        <f t="shared" si="3"/>
        <v>0</v>
      </c>
      <c r="J19" s="21">
        <f t="shared" si="3"/>
        <v>20446030</v>
      </c>
      <c r="K19" s="21">
        <f t="shared" si="3"/>
        <v>4420303</v>
      </c>
      <c r="L19" s="21">
        <f t="shared" si="3"/>
        <v>18172565</v>
      </c>
      <c r="M19" s="21">
        <f t="shared" si="3"/>
        <v>12615301</v>
      </c>
      <c r="N19" s="21">
        <f t="shared" si="3"/>
        <v>35208169</v>
      </c>
      <c r="O19" s="21">
        <f t="shared" si="3"/>
        <v>13532633</v>
      </c>
      <c r="P19" s="21">
        <f t="shared" si="3"/>
        <v>9448801</v>
      </c>
      <c r="Q19" s="21">
        <f t="shared" si="3"/>
        <v>-6637223</v>
      </c>
      <c r="R19" s="21">
        <f t="shared" si="3"/>
        <v>16344211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71998410</v>
      </c>
      <c r="X19" s="21">
        <f t="shared" si="3"/>
        <v>70334189</v>
      </c>
      <c r="Y19" s="21">
        <f t="shared" si="3"/>
        <v>1664221</v>
      </c>
      <c r="Z19" s="4">
        <f>+IF(X19&lt;&gt;0,+(Y19/X19)*100,0)</f>
        <v>2.366162208822796</v>
      </c>
      <c r="AA19" s="19">
        <f>SUM(AA20:AA23)</f>
        <v>100743369</v>
      </c>
    </row>
    <row r="20" spans="1:27" ht="12.75">
      <c r="A20" s="5" t="s">
        <v>46</v>
      </c>
      <c r="B20" s="3"/>
      <c r="C20" s="22">
        <v>28977035</v>
      </c>
      <c r="D20" s="22"/>
      <c r="E20" s="23">
        <v>49127987</v>
      </c>
      <c r="F20" s="24">
        <v>49127987</v>
      </c>
      <c r="G20" s="24">
        <v>7561372</v>
      </c>
      <c r="H20" s="24">
        <v>3126544</v>
      </c>
      <c r="I20" s="24"/>
      <c r="J20" s="24">
        <v>10687916</v>
      </c>
      <c r="K20" s="24">
        <v>2265209</v>
      </c>
      <c r="L20" s="24">
        <v>7379776</v>
      </c>
      <c r="M20" s="24">
        <v>3483202</v>
      </c>
      <c r="N20" s="24">
        <v>13128187</v>
      </c>
      <c r="O20" s="24">
        <v>7648618</v>
      </c>
      <c r="P20" s="24">
        <v>4109870</v>
      </c>
      <c r="Q20" s="24">
        <v>-3396397</v>
      </c>
      <c r="R20" s="24">
        <v>8362091</v>
      </c>
      <c r="S20" s="24"/>
      <c r="T20" s="24"/>
      <c r="U20" s="24"/>
      <c r="V20" s="24"/>
      <c r="W20" s="24">
        <v>32178194</v>
      </c>
      <c r="X20" s="24">
        <v>43348510</v>
      </c>
      <c r="Y20" s="24">
        <v>-11170316</v>
      </c>
      <c r="Z20" s="6">
        <v>-25.77</v>
      </c>
      <c r="AA20" s="22">
        <v>49127987</v>
      </c>
    </row>
    <row r="21" spans="1:27" ht="12.75">
      <c r="A21" s="5" t="s">
        <v>47</v>
      </c>
      <c r="B21" s="3"/>
      <c r="C21" s="22">
        <v>23360104</v>
      </c>
      <c r="D21" s="22"/>
      <c r="E21" s="23">
        <v>25758531</v>
      </c>
      <c r="F21" s="24">
        <v>21984459</v>
      </c>
      <c r="G21" s="24">
        <v>6101926</v>
      </c>
      <c r="H21" s="24">
        <v>845900</v>
      </c>
      <c r="I21" s="24"/>
      <c r="J21" s="24">
        <v>6947826</v>
      </c>
      <c r="K21" s="24">
        <v>775003</v>
      </c>
      <c r="L21" s="24">
        <v>1255425</v>
      </c>
      <c r="M21" s="24">
        <v>6101182</v>
      </c>
      <c r="N21" s="24">
        <v>8131610</v>
      </c>
      <c r="O21" s="24">
        <v>2836636</v>
      </c>
      <c r="P21" s="24">
        <v>2309921</v>
      </c>
      <c r="Q21" s="24">
        <v>-1320256</v>
      </c>
      <c r="R21" s="24">
        <v>3826301</v>
      </c>
      <c r="S21" s="24"/>
      <c r="T21" s="24"/>
      <c r="U21" s="24"/>
      <c r="V21" s="24"/>
      <c r="W21" s="24">
        <v>18905737</v>
      </c>
      <c r="X21" s="24">
        <v>3486481</v>
      </c>
      <c r="Y21" s="24">
        <v>15419256</v>
      </c>
      <c r="Z21" s="6">
        <v>442.26</v>
      </c>
      <c r="AA21" s="22">
        <v>21984459</v>
      </c>
    </row>
    <row r="22" spans="1:27" ht="12.75">
      <c r="A22" s="5" t="s">
        <v>48</v>
      </c>
      <c r="B22" s="3"/>
      <c r="C22" s="25">
        <v>12799889</v>
      </c>
      <c r="D22" s="25"/>
      <c r="E22" s="26">
        <v>25749959</v>
      </c>
      <c r="F22" s="27">
        <v>24504143</v>
      </c>
      <c r="G22" s="27">
        <v>836340</v>
      </c>
      <c r="H22" s="27">
        <v>829437</v>
      </c>
      <c r="I22" s="27"/>
      <c r="J22" s="27">
        <v>1665777</v>
      </c>
      <c r="K22" s="27">
        <v>819718</v>
      </c>
      <c r="L22" s="27">
        <v>8978019</v>
      </c>
      <c r="M22" s="27">
        <v>1790094</v>
      </c>
      <c r="N22" s="27">
        <v>11587831</v>
      </c>
      <c r="O22" s="27">
        <v>1806819</v>
      </c>
      <c r="P22" s="27">
        <v>1787522</v>
      </c>
      <c r="Q22" s="27">
        <v>-1117622</v>
      </c>
      <c r="R22" s="27">
        <v>2476719</v>
      </c>
      <c r="S22" s="27"/>
      <c r="T22" s="27"/>
      <c r="U22" s="27"/>
      <c r="V22" s="27"/>
      <c r="W22" s="27">
        <v>15730327</v>
      </c>
      <c r="X22" s="27">
        <v>18922629</v>
      </c>
      <c r="Y22" s="27">
        <v>-3192302</v>
      </c>
      <c r="Z22" s="7">
        <v>-16.87</v>
      </c>
      <c r="AA22" s="25">
        <v>24504143</v>
      </c>
    </row>
    <row r="23" spans="1:27" ht="12.75">
      <c r="A23" s="5" t="s">
        <v>49</v>
      </c>
      <c r="B23" s="3"/>
      <c r="C23" s="22">
        <v>5578901</v>
      </c>
      <c r="D23" s="22"/>
      <c r="E23" s="23">
        <v>6714724</v>
      </c>
      <c r="F23" s="24">
        <v>5126780</v>
      </c>
      <c r="G23" s="24">
        <v>575812</v>
      </c>
      <c r="H23" s="24">
        <v>568699</v>
      </c>
      <c r="I23" s="24"/>
      <c r="J23" s="24">
        <v>1144511</v>
      </c>
      <c r="K23" s="24">
        <v>560373</v>
      </c>
      <c r="L23" s="24">
        <v>559345</v>
      </c>
      <c r="M23" s="24">
        <v>1240823</v>
      </c>
      <c r="N23" s="24">
        <v>2360541</v>
      </c>
      <c r="O23" s="24">
        <v>1240560</v>
      </c>
      <c r="P23" s="24">
        <v>1241488</v>
      </c>
      <c r="Q23" s="24">
        <v>-802948</v>
      </c>
      <c r="R23" s="24">
        <v>1679100</v>
      </c>
      <c r="S23" s="24"/>
      <c r="T23" s="24"/>
      <c r="U23" s="24"/>
      <c r="V23" s="24"/>
      <c r="W23" s="24">
        <v>5184152</v>
      </c>
      <c r="X23" s="24">
        <v>4576569</v>
      </c>
      <c r="Y23" s="24">
        <v>607583</v>
      </c>
      <c r="Z23" s="6">
        <v>13.28</v>
      </c>
      <c r="AA23" s="22">
        <v>5126780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138549664</v>
      </c>
      <c r="D25" s="40">
        <f>+D5+D9+D15+D19+D24</f>
        <v>0</v>
      </c>
      <c r="E25" s="41">
        <f t="shared" si="4"/>
        <v>192954939</v>
      </c>
      <c r="F25" s="42">
        <f t="shared" si="4"/>
        <v>210126542</v>
      </c>
      <c r="G25" s="42">
        <f t="shared" si="4"/>
        <v>38889657</v>
      </c>
      <c r="H25" s="42">
        <f t="shared" si="4"/>
        <v>10298770</v>
      </c>
      <c r="I25" s="42">
        <f t="shared" si="4"/>
        <v>0</v>
      </c>
      <c r="J25" s="42">
        <f t="shared" si="4"/>
        <v>49188427</v>
      </c>
      <c r="K25" s="42">
        <f t="shared" si="4"/>
        <v>5789920</v>
      </c>
      <c r="L25" s="42">
        <f t="shared" si="4"/>
        <v>20238248</v>
      </c>
      <c r="M25" s="42">
        <f t="shared" si="4"/>
        <v>23879218</v>
      </c>
      <c r="N25" s="42">
        <f t="shared" si="4"/>
        <v>49907386</v>
      </c>
      <c r="O25" s="42">
        <f t="shared" si="4"/>
        <v>15638199</v>
      </c>
      <c r="P25" s="42">
        <f t="shared" si="4"/>
        <v>11247894</v>
      </c>
      <c r="Q25" s="42">
        <f t="shared" si="4"/>
        <v>-7442359</v>
      </c>
      <c r="R25" s="42">
        <f t="shared" si="4"/>
        <v>19443734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118539547</v>
      </c>
      <c r="X25" s="42">
        <f t="shared" si="4"/>
        <v>154288077</v>
      </c>
      <c r="Y25" s="42">
        <f t="shared" si="4"/>
        <v>-35748530</v>
      </c>
      <c r="Z25" s="43">
        <f>+IF(X25&lt;&gt;0,+(Y25/X25)*100,0)</f>
        <v>-23.169988695886072</v>
      </c>
      <c r="AA25" s="40">
        <f>+AA5+AA9+AA15+AA19+AA24</f>
        <v>210126542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35951594</v>
      </c>
      <c r="D28" s="19">
        <f>SUM(D29:D31)</f>
        <v>0</v>
      </c>
      <c r="E28" s="20">
        <f t="shared" si="5"/>
        <v>55044788</v>
      </c>
      <c r="F28" s="21">
        <f t="shared" si="5"/>
        <v>56307482</v>
      </c>
      <c r="G28" s="21">
        <f t="shared" si="5"/>
        <v>3035672</v>
      </c>
      <c r="H28" s="21">
        <f t="shared" si="5"/>
        <v>3417124</v>
      </c>
      <c r="I28" s="21">
        <f t="shared" si="5"/>
        <v>0</v>
      </c>
      <c r="J28" s="21">
        <f t="shared" si="5"/>
        <v>6452796</v>
      </c>
      <c r="K28" s="21">
        <f t="shared" si="5"/>
        <v>2813807</v>
      </c>
      <c r="L28" s="21">
        <f t="shared" si="5"/>
        <v>2838314</v>
      </c>
      <c r="M28" s="21">
        <f t="shared" si="5"/>
        <v>3526609</v>
      </c>
      <c r="N28" s="21">
        <f t="shared" si="5"/>
        <v>9178730</v>
      </c>
      <c r="O28" s="21">
        <f t="shared" si="5"/>
        <v>3393591</v>
      </c>
      <c r="P28" s="21">
        <f t="shared" si="5"/>
        <v>3911296</v>
      </c>
      <c r="Q28" s="21">
        <f t="shared" si="5"/>
        <v>3768739</v>
      </c>
      <c r="R28" s="21">
        <f t="shared" si="5"/>
        <v>11073626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26705152</v>
      </c>
      <c r="X28" s="21">
        <f t="shared" si="5"/>
        <v>43249115</v>
      </c>
      <c r="Y28" s="21">
        <f t="shared" si="5"/>
        <v>-16543963</v>
      </c>
      <c r="Z28" s="4">
        <f>+IF(X28&lt;&gt;0,+(Y28/X28)*100,0)</f>
        <v>-38.25272031577987</v>
      </c>
      <c r="AA28" s="19">
        <f>SUM(AA29:AA31)</f>
        <v>56307482</v>
      </c>
    </row>
    <row r="29" spans="1:27" ht="12.75">
      <c r="A29" s="5" t="s">
        <v>32</v>
      </c>
      <c r="B29" s="3"/>
      <c r="C29" s="22">
        <v>17193977</v>
      </c>
      <c r="D29" s="22"/>
      <c r="E29" s="23">
        <v>19041029</v>
      </c>
      <c r="F29" s="24">
        <v>18892563</v>
      </c>
      <c r="G29" s="24">
        <v>1410241</v>
      </c>
      <c r="H29" s="24">
        <v>1506282</v>
      </c>
      <c r="I29" s="24"/>
      <c r="J29" s="24">
        <v>2916523</v>
      </c>
      <c r="K29" s="24">
        <v>1137750</v>
      </c>
      <c r="L29" s="24">
        <v>1333994</v>
      </c>
      <c r="M29" s="24">
        <v>1462019</v>
      </c>
      <c r="N29" s="24">
        <v>3933763</v>
      </c>
      <c r="O29" s="24">
        <v>958374</v>
      </c>
      <c r="P29" s="24">
        <v>1514104</v>
      </c>
      <c r="Q29" s="24">
        <v>1126231</v>
      </c>
      <c r="R29" s="24">
        <v>3598709</v>
      </c>
      <c r="S29" s="24"/>
      <c r="T29" s="24"/>
      <c r="U29" s="24"/>
      <c r="V29" s="24"/>
      <c r="W29" s="24">
        <v>10448995</v>
      </c>
      <c r="X29" s="24">
        <v>14327600</v>
      </c>
      <c r="Y29" s="24">
        <v>-3878605</v>
      </c>
      <c r="Z29" s="6">
        <v>-27.07</v>
      </c>
      <c r="AA29" s="22">
        <v>18892563</v>
      </c>
    </row>
    <row r="30" spans="1:27" ht="12.75">
      <c r="A30" s="5" t="s">
        <v>33</v>
      </c>
      <c r="B30" s="3"/>
      <c r="C30" s="25">
        <v>18757617</v>
      </c>
      <c r="D30" s="25"/>
      <c r="E30" s="26">
        <v>36003759</v>
      </c>
      <c r="F30" s="27">
        <v>37414919</v>
      </c>
      <c r="G30" s="27">
        <v>1625431</v>
      </c>
      <c r="H30" s="27">
        <v>1910842</v>
      </c>
      <c r="I30" s="27"/>
      <c r="J30" s="27">
        <v>3536273</v>
      </c>
      <c r="K30" s="27">
        <v>1676057</v>
      </c>
      <c r="L30" s="27">
        <v>1504320</v>
      </c>
      <c r="M30" s="27">
        <v>2064590</v>
      </c>
      <c r="N30" s="27">
        <v>5244967</v>
      </c>
      <c r="O30" s="27">
        <v>2435217</v>
      </c>
      <c r="P30" s="27">
        <v>2397192</v>
      </c>
      <c r="Q30" s="27">
        <v>2642508</v>
      </c>
      <c r="R30" s="27">
        <v>7474917</v>
      </c>
      <c r="S30" s="27"/>
      <c r="T30" s="27"/>
      <c r="U30" s="27"/>
      <c r="V30" s="27"/>
      <c r="W30" s="27">
        <v>16256157</v>
      </c>
      <c r="X30" s="27">
        <v>28921515</v>
      </c>
      <c r="Y30" s="27">
        <v>-12665358</v>
      </c>
      <c r="Z30" s="7">
        <v>-43.79</v>
      </c>
      <c r="AA30" s="25">
        <v>37414919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6717015</v>
      </c>
      <c r="D32" s="19">
        <f>SUM(D33:D37)</f>
        <v>0</v>
      </c>
      <c r="E32" s="20">
        <f t="shared" si="6"/>
        <v>8946831</v>
      </c>
      <c r="F32" s="21">
        <f t="shared" si="6"/>
        <v>8963295</v>
      </c>
      <c r="G32" s="21">
        <f t="shared" si="6"/>
        <v>612147</v>
      </c>
      <c r="H32" s="21">
        <f t="shared" si="6"/>
        <v>538259</v>
      </c>
      <c r="I32" s="21">
        <f t="shared" si="6"/>
        <v>0</v>
      </c>
      <c r="J32" s="21">
        <f t="shared" si="6"/>
        <v>1150406</v>
      </c>
      <c r="K32" s="21">
        <f t="shared" si="6"/>
        <v>557085</v>
      </c>
      <c r="L32" s="21">
        <f t="shared" si="6"/>
        <v>574951</v>
      </c>
      <c r="M32" s="21">
        <f t="shared" si="6"/>
        <v>531431</v>
      </c>
      <c r="N32" s="21">
        <f t="shared" si="6"/>
        <v>1663467</v>
      </c>
      <c r="O32" s="21">
        <f t="shared" si="6"/>
        <v>682404</v>
      </c>
      <c r="P32" s="21">
        <f t="shared" si="6"/>
        <v>703441</v>
      </c>
      <c r="Q32" s="21">
        <f t="shared" si="6"/>
        <v>608426</v>
      </c>
      <c r="R32" s="21">
        <f t="shared" si="6"/>
        <v>1994271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4808144</v>
      </c>
      <c r="X32" s="21">
        <f t="shared" si="6"/>
        <v>6708623</v>
      </c>
      <c r="Y32" s="21">
        <f t="shared" si="6"/>
        <v>-1900479</v>
      </c>
      <c r="Z32" s="4">
        <f>+IF(X32&lt;&gt;0,+(Y32/X32)*100,0)</f>
        <v>-28.328898493774357</v>
      </c>
      <c r="AA32" s="19">
        <f>SUM(AA33:AA37)</f>
        <v>8963295</v>
      </c>
    </row>
    <row r="33" spans="1:27" ht="12.75">
      <c r="A33" s="5" t="s">
        <v>36</v>
      </c>
      <c r="B33" s="3"/>
      <c r="C33" s="22">
        <v>3272988</v>
      </c>
      <c r="D33" s="22"/>
      <c r="E33" s="23">
        <v>4034885</v>
      </c>
      <c r="F33" s="24">
        <v>4044349</v>
      </c>
      <c r="G33" s="24">
        <v>301542</v>
      </c>
      <c r="H33" s="24">
        <v>236182</v>
      </c>
      <c r="I33" s="24"/>
      <c r="J33" s="24">
        <v>537724</v>
      </c>
      <c r="K33" s="24">
        <v>253902</v>
      </c>
      <c r="L33" s="24">
        <v>259756</v>
      </c>
      <c r="M33" s="24">
        <v>226659</v>
      </c>
      <c r="N33" s="24">
        <v>740317</v>
      </c>
      <c r="O33" s="24">
        <v>279742</v>
      </c>
      <c r="P33" s="24">
        <v>319689</v>
      </c>
      <c r="Q33" s="24">
        <v>240361</v>
      </c>
      <c r="R33" s="24">
        <v>839792</v>
      </c>
      <c r="S33" s="24"/>
      <c r="T33" s="24"/>
      <c r="U33" s="24"/>
      <c r="V33" s="24"/>
      <c r="W33" s="24">
        <v>2117833</v>
      </c>
      <c r="X33" s="24">
        <v>3043056</v>
      </c>
      <c r="Y33" s="24">
        <v>-925223</v>
      </c>
      <c r="Z33" s="6">
        <v>-30.4</v>
      </c>
      <c r="AA33" s="22">
        <v>4044349</v>
      </c>
    </row>
    <row r="34" spans="1:27" ht="12.75">
      <c r="A34" s="5" t="s">
        <v>37</v>
      </c>
      <c r="B34" s="3"/>
      <c r="C34" s="22">
        <v>2641707</v>
      </c>
      <c r="D34" s="22"/>
      <c r="E34" s="23">
        <v>3397171</v>
      </c>
      <c r="F34" s="24">
        <v>3407171</v>
      </c>
      <c r="G34" s="24">
        <v>242575</v>
      </c>
      <c r="H34" s="24">
        <v>235063</v>
      </c>
      <c r="I34" s="24"/>
      <c r="J34" s="24">
        <v>477638</v>
      </c>
      <c r="K34" s="24">
        <v>237497</v>
      </c>
      <c r="L34" s="24">
        <v>225153</v>
      </c>
      <c r="M34" s="24">
        <v>224424</v>
      </c>
      <c r="N34" s="24">
        <v>687074</v>
      </c>
      <c r="O34" s="24">
        <v>336853</v>
      </c>
      <c r="P34" s="24">
        <v>318072</v>
      </c>
      <c r="Q34" s="24">
        <v>303001</v>
      </c>
      <c r="R34" s="24">
        <v>957926</v>
      </c>
      <c r="S34" s="24"/>
      <c r="T34" s="24"/>
      <c r="U34" s="24"/>
      <c r="V34" s="24"/>
      <c r="W34" s="24">
        <v>2122638</v>
      </c>
      <c r="X34" s="24">
        <v>2544658</v>
      </c>
      <c r="Y34" s="24">
        <v>-422020</v>
      </c>
      <c r="Z34" s="6">
        <v>-16.58</v>
      </c>
      <c r="AA34" s="22">
        <v>3407171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802320</v>
      </c>
      <c r="D36" s="22"/>
      <c r="E36" s="23">
        <v>1514775</v>
      </c>
      <c r="F36" s="24">
        <v>1511775</v>
      </c>
      <c r="G36" s="24">
        <v>68030</v>
      </c>
      <c r="H36" s="24">
        <v>67014</v>
      </c>
      <c r="I36" s="24"/>
      <c r="J36" s="24">
        <v>135044</v>
      </c>
      <c r="K36" s="24">
        <v>65686</v>
      </c>
      <c r="L36" s="24">
        <v>90042</v>
      </c>
      <c r="M36" s="24">
        <v>80348</v>
      </c>
      <c r="N36" s="24">
        <v>236076</v>
      </c>
      <c r="O36" s="24">
        <v>65809</v>
      </c>
      <c r="P36" s="24">
        <v>65680</v>
      </c>
      <c r="Q36" s="24">
        <v>65064</v>
      </c>
      <c r="R36" s="24">
        <v>196553</v>
      </c>
      <c r="S36" s="24"/>
      <c r="T36" s="24"/>
      <c r="U36" s="24"/>
      <c r="V36" s="24"/>
      <c r="W36" s="24">
        <v>567673</v>
      </c>
      <c r="X36" s="24">
        <v>1120909</v>
      </c>
      <c r="Y36" s="24">
        <v>-553236</v>
      </c>
      <c r="Z36" s="6">
        <v>-49.36</v>
      </c>
      <c r="AA36" s="22">
        <v>1511775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15357183</v>
      </c>
      <c r="D38" s="19">
        <f>SUM(D39:D41)</f>
        <v>0</v>
      </c>
      <c r="E38" s="20">
        <f t="shared" si="7"/>
        <v>23943291</v>
      </c>
      <c r="F38" s="21">
        <f t="shared" si="7"/>
        <v>23362556</v>
      </c>
      <c r="G38" s="21">
        <f t="shared" si="7"/>
        <v>899783</v>
      </c>
      <c r="H38" s="21">
        <f t="shared" si="7"/>
        <v>879634</v>
      </c>
      <c r="I38" s="21">
        <f t="shared" si="7"/>
        <v>0</v>
      </c>
      <c r="J38" s="21">
        <f t="shared" si="7"/>
        <v>1779417</v>
      </c>
      <c r="K38" s="21">
        <f t="shared" si="7"/>
        <v>1033786</v>
      </c>
      <c r="L38" s="21">
        <f t="shared" si="7"/>
        <v>808027</v>
      </c>
      <c r="M38" s="21">
        <f t="shared" si="7"/>
        <v>1341046</v>
      </c>
      <c r="N38" s="21">
        <f t="shared" si="7"/>
        <v>3182859</v>
      </c>
      <c r="O38" s="21">
        <f t="shared" si="7"/>
        <v>1133667</v>
      </c>
      <c r="P38" s="21">
        <f t="shared" si="7"/>
        <v>801873</v>
      </c>
      <c r="Q38" s="21">
        <f t="shared" si="7"/>
        <v>1005528</v>
      </c>
      <c r="R38" s="21">
        <f t="shared" si="7"/>
        <v>2941068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7903344</v>
      </c>
      <c r="X38" s="21">
        <f t="shared" si="7"/>
        <v>18157914</v>
      </c>
      <c r="Y38" s="21">
        <f t="shared" si="7"/>
        <v>-10254570</v>
      </c>
      <c r="Z38" s="4">
        <f>+IF(X38&lt;&gt;0,+(Y38/X38)*100,0)</f>
        <v>-56.47438356630613</v>
      </c>
      <c r="AA38" s="19">
        <f>SUM(AA39:AA41)</f>
        <v>23362556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15357183</v>
      </c>
      <c r="D40" s="22"/>
      <c r="E40" s="23">
        <v>23943291</v>
      </c>
      <c r="F40" s="24">
        <v>23362556</v>
      </c>
      <c r="G40" s="24">
        <v>899783</v>
      </c>
      <c r="H40" s="24">
        <v>879634</v>
      </c>
      <c r="I40" s="24"/>
      <c r="J40" s="24">
        <v>1779417</v>
      </c>
      <c r="K40" s="24">
        <v>1033786</v>
      </c>
      <c r="L40" s="24">
        <v>808027</v>
      </c>
      <c r="M40" s="24">
        <v>1341046</v>
      </c>
      <c r="N40" s="24">
        <v>3182859</v>
      </c>
      <c r="O40" s="24">
        <v>1133667</v>
      </c>
      <c r="P40" s="24">
        <v>801873</v>
      </c>
      <c r="Q40" s="24">
        <v>1005528</v>
      </c>
      <c r="R40" s="24">
        <v>2941068</v>
      </c>
      <c r="S40" s="24"/>
      <c r="T40" s="24"/>
      <c r="U40" s="24"/>
      <c r="V40" s="24"/>
      <c r="W40" s="24">
        <v>7903344</v>
      </c>
      <c r="X40" s="24">
        <v>18157914</v>
      </c>
      <c r="Y40" s="24">
        <v>-10254570</v>
      </c>
      <c r="Z40" s="6">
        <v>-56.47</v>
      </c>
      <c r="AA40" s="22">
        <v>23362556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85723213</v>
      </c>
      <c r="D42" s="19">
        <f>SUM(D43:D46)</f>
        <v>0</v>
      </c>
      <c r="E42" s="20">
        <f t="shared" si="8"/>
        <v>86714057</v>
      </c>
      <c r="F42" s="21">
        <f t="shared" si="8"/>
        <v>98020590</v>
      </c>
      <c r="G42" s="21">
        <f t="shared" si="8"/>
        <v>1178539</v>
      </c>
      <c r="H42" s="21">
        <f t="shared" si="8"/>
        <v>5475775</v>
      </c>
      <c r="I42" s="21">
        <f t="shared" si="8"/>
        <v>0</v>
      </c>
      <c r="J42" s="21">
        <f t="shared" si="8"/>
        <v>6654314</v>
      </c>
      <c r="K42" s="21">
        <f t="shared" si="8"/>
        <v>3368867</v>
      </c>
      <c r="L42" s="21">
        <f t="shared" si="8"/>
        <v>1651082</v>
      </c>
      <c r="M42" s="21">
        <f t="shared" si="8"/>
        <v>5548062</v>
      </c>
      <c r="N42" s="21">
        <f t="shared" si="8"/>
        <v>10568011</v>
      </c>
      <c r="O42" s="21">
        <f t="shared" si="8"/>
        <v>4707979</v>
      </c>
      <c r="P42" s="21">
        <f t="shared" si="8"/>
        <v>1826825</v>
      </c>
      <c r="Q42" s="21">
        <f t="shared" si="8"/>
        <v>5469691</v>
      </c>
      <c r="R42" s="21">
        <f t="shared" si="8"/>
        <v>12004495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29226820</v>
      </c>
      <c r="X42" s="21">
        <f t="shared" si="8"/>
        <v>70102450</v>
      </c>
      <c r="Y42" s="21">
        <f t="shared" si="8"/>
        <v>-40875630</v>
      </c>
      <c r="Z42" s="4">
        <f>+IF(X42&lt;&gt;0,+(Y42/X42)*100,0)</f>
        <v>-58.30841860733826</v>
      </c>
      <c r="AA42" s="19">
        <f>SUM(AA43:AA46)</f>
        <v>98020590</v>
      </c>
    </row>
    <row r="43" spans="1:27" ht="12.75">
      <c r="A43" s="5" t="s">
        <v>46</v>
      </c>
      <c r="B43" s="3"/>
      <c r="C43" s="22">
        <v>28856246</v>
      </c>
      <c r="D43" s="22"/>
      <c r="E43" s="23">
        <v>32179640</v>
      </c>
      <c r="F43" s="24">
        <v>38972804</v>
      </c>
      <c r="G43" s="24">
        <v>186640</v>
      </c>
      <c r="H43" s="24">
        <v>3954201</v>
      </c>
      <c r="I43" s="24"/>
      <c r="J43" s="24">
        <v>4140841</v>
      </c>
      <c r="K43" s="24">
        <v>2075558</v>
      </c>
      <c r="L43" s="24">
        <v>322703</v>
      </c>
      <c r="M43" s="24">
        <v>4172782</v>
      </c>
      <c r="N43" s="24">
        <v>6571043</v>
      </c>
      <c r="O43" s="24">
        <v>2433544</v>
      </c>
      <c r="P43" s="24">
        <v>369200</v>
      </c>
      <c r="Q43" s="24">
        <v>3866625</v>
      </c>
      <c r="R43" s="24">
        <v>6669369</v>
      </c>
      <c r="S43" s="24"/>
      <c r="T43" s="24"/>
      <c r="U43" s="24"/>
      <c r="V43" s="24"/>
      <c r="W43" s="24">
        <v>17381253</v>
      </c>
      <c r="X43" s="24">
        <v>28029904</v>
      </c>
      <c r="Y43" s="24">
        <v>-10648651</v>
      </c>
      <c r="Z43" s="6">
        <v>-37.99</v>
      </c>
      <c r="AA43" s="22">
        <v>38972804</v>
      </c>
    </row>
    <row r="44" spans="1:27" ht="12.75">
      <c r="A44" s="5" t="s">
        <v>47</v>
      </c>
      <c r="B44" s="3"/>
      <c r="C44" s="22">
        <v>13712205</v>
      </c>
      <c r="D44" s="22"/>
      <c r="E44" s="23">
        <v>32501000</v>
      </c>
      <c r="F44" s="24">
        <v>32457827</v>
      </c>
      <c r="G44" s="24">
        <v>500212</v>
      </c>
      <c r="H44" s="24">
        <v>896603</v>
      </c>
      <c r="I44" s="24"/>
      <c r="J44" s="24">
        <v>1396815</v>
      </c>
      <c r="K44" s="24">
        <v>835794</v>
      </c>
      <c r="L44" s="24">
        <v>724734</v>
      </c>
      <c r="M44" s="24">
        <v>945400</v>
      </c>
      <c r="N44" s="24">
        <v>2505928</v>
      </c>
      <c r="O44" s="24">
        <v>1353220</v>
      </c>
      <c r="P44" s="24">
        <v>651604</v>
      </c>
      <c r="Q44" s="24">
        <v>1047613</v>
      </c>
      <c r="R44" s="24">
        <v>3052437</v>
      </c>
      <c r="S44" s="24"/>
      <c r="T44" s="24"/>
      <c r="U44" s="24"/>
      <c r="V44" s="24"/>
      <c r="W44" s="24">
        <v>6955180</v>
      </c>
      <c r="X44" s="24">
        <v>24364773</v>
      </c>
      <c r="Y44" s="24">
        <v>-17409593</v>
      </c>
      <c r="Z44" s="6">
        <v>-71.45</v>
      </c>
      <c r="AA44" s="22">
        <v>32457827</v>
      </c>
    </row>
    <row r="45" spans="1:27" ht="12.75">
      <c r="A45" s="5" t="s">
        <v>48</v>
      </c>
      <c r="B45" s="3"/>
      <c r="C45" s="25">
        <v>35753335</v>
      </c>
      <c r="D45" s="25"/>
      <c r="E45" s="26">
        <v>12931270</v>
      </c>
      <c r="F45" s="27">
        <v>14949931</v>
      </c>
      <c r="G45" s="27">
        <v>367490</v>
      </c>
      <c r="H45" s="27">
        <v>392830</v>
      </c>
      <c r="I45" s="27"/>
      <c r="J45" s="27">
        <v>760320</v>
      </c>
      <c r="K45" s="27">
        <v>322659</v>
      </c>
      <c r="L45" s="27">
        <v>340197</v>
      </c>
      <c r="M45" s="27">
        <v>294189</v>
      </c>
      <c r="N45" s="27">
        <v>957045</v>
      </c>
      <c r="O45" s="27">
        <v>559605</v>
      </c>
      <c r="P45" s="27">
        <v>557748</v>
      </c>
      <c r="Q45" s="27">
        <v>357633</v>
      </c>
      <c r="R45" s="27">
        <v>1474986</v>
      </c>
      <c r="S45" s="27"/>
      <c r="T45" s="27"/>
      <c r="U45" s="27"/>
      <c r="V45" s="27"/>
      <c r="W45" s="27">
        <v>3192351</v>
      </c>
      <c r="X45" s="27">
        <v>10183819</v>
      </c>
      <c r="Y45" s="27">
        <v>-6991468</v>
      </c>
      <c r="Z45" s="7">
        <v>-68.65</v>
      </c>
      <c r="AA45" s="25">
        <v>14949931</v>
      </c>
    </row>
    <row r="46" spans="1:27" ht="12.75">
      <c r="A46" s="5" t="s">
        <v>49</v>
      </c>
      <c r="B46" s="3"/>
      <c r="C46" s="22">
        <v>7401427</v>
      </c>
      <c r="D46" s="22"/>
      <c r="E46" s="23">
        <v>9102147</v>
      </c>
      <c r="F46" s="24">
        <v>11640028</v>
      </c>
      <c r="G46" s="24">
        <v>124197</v>
      </c>
      <c r="H46" s="24">
        <v>232141</v>
      </c>
      <c r="I46" s="24"/>
      <c r="J46" s="24">
        <v>356338</v>
      </c>
      <c r="K46" s="24">
        <v>134856</v>
      </c>
      <c r="L46" s="24">
        <v>263448</v>
      </c>
      <c r="M46" s="24">
        <v>135691</v>
      </c>
      <c r="N46" s="24">
        <v>533995</v>
      </c>
      <c r="O46" s="24">
        <v>361610</v>
      </c>
      <c r="P46" s="24">
        <v>248273</v>
      </c>
      <c r="Q46" s="24">
        <v>197820</v>
      </c>
      <c r="R46" s="24">
        <v>807703</v>
      </c>
      <c r="S46" s="24"/>
      <c r="T46" s="24"/>
      <c r="U46" s="24"/>
      <c r="V46" s="24"/>
      <c r="W46" s="24">
        <v>1698036</v>
      </c>
      <c r="X46" s="24">
        <v>7523954</v>
      </c>
      <c r="Y46" s="24">
        <v>-5825918</v>
      </c>
      <c r="Z46" s="6">
        <v>-77.43</v>
      </c>
      <c r="AA46" s="22">
        <v>11640028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143749005</v>
      </c>
      <c r="D48" s="40">
        <f>+D28+D32+D38+D42+D47</f>
        <v>0</v>
      </c>
      <c r="E48" s="41">
        <f t="shared" si="9"/>
        <v>174648967</v>
      </c>
      <c r="F48" s="42">
        <f t="shared" si="9"/>
        <v>186653923</v>
      </c>
      <c r="G48" s="42">
        <f t="shared" si="9"/>
        <v>5726141</v>
      </c>
      <c r="H48" s="42">
        <f t="shared" si="9"/>
        <v>10310792</v>
      </c>
      <c r="I48" s="42">
        <f t="shared" si="9"/>
        <v>0</v>
      </c>
      <c r="J48" s="42">
        <f t="shared" si="9"/>
        <v>16036933</v>
      </c>
      <c r="K48" s="42">
        <f t="shared" si="9"/>
        <v>7773545</v>
      </c>
      <c r="L48" s="42">
        <f t="shared" si="9"/>
        <v>5872374</v>
      </c>
      <c r="M48" s="42">
        <f t="shared" si="9"/>
        <v>10947148</v>
      </c>
      <c r="N48" s="42">
        <f t="shared" si="9"/>
        <v>24593067</v>
      </c>
      <c r="O48" s="42">
        <f t="shared" si="9"/>
        <v>9917641</v>
      </c>
      <c r="P48" s="42">
        <f t="shared" si="9"/>
        <v>7243435</v>
      </c>
      <c r="Q48" s="42">
        <f t="shared" si="9"/>
        <v>10852384</v>
      </c>
      <c r="R48" s="42">
        <f t="shared" si="9"/>
        <v>28013460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68643460</v>
      </c>
      <c r="X48" s="42">
        <f t="shared" si="9"/>
        <v>138218102</v>
      </c>
      <c r="Y48" s="42">
        <f t="shared" si="9"/>
        <v>-69574642</v>
      </c>
      <c r="Z48" s="43">
        <f>+IF(X48&lt;&gt;0,+(Y48/X48)*100,0)</f>
        <v>-50.33685240447014</v>
      </c>
      <c r="AA48" s="40">
        <f>+AA28+AA32+AA38+AA42+AA47</f>
        <v>186653923</v>
      </c>
    </row>
    <row r="49" spans="1:27" ht="12.75">
      <c r="A49" s="14" t="s">
        <v>88</v>
      </c>
      <c r="B49" s="15"/>
      <c r="C49" s="44">
        <f aca="true" t="shared" si="10" ref="C49:Y49">+C25-C48</f>
        <v>-5199341</v>
      </c>
      <c r="D49" s="44">
        <f>+D25-D48</f>
        <v>0</v>
      </c>
      <c r="E49" s="45">
        <f t="shared" si="10"/>
        <v>18305972</v>
      </c>
      <c r="F49" s="46">
        <f t="shared" si="10"/>
        <v>23472619</v>
      </c>
      <c r="G49" s="46">
        <f t="shared" si="10"/>
        <v>33163516</v>
      </c>
      <c r="H49" s="46">
        <f t="shared" si="10"/>
        <v>-12022</v>
      </c>
      <c r="I49" s="46">
        <f t="shared" si="10"/>
        <v>0</v>
      </c>
      <c r="J49" s="46">
        <f t="shared" si="10"/>
        <v>33151494</v>
      </c>
      <c r="K49" s="46">
        <f t="shared" si="10"/>
        <v>-1983625</v>
      </c>
      <c r="L49" s="46">
        <f t="shared" si="10"/>
        <v>14365874</v>
      </c>
      <c r="M49" s="46">
        <f t="shared" si="10"/>
        <v>12932070</v>
      </c>
      <c r="N49" s="46">
        <f t="shared" si="10"/>
        <v>25314319</v>
      </c>
      <c r="O49" s="46">
        <f t="shared" si="10"/>
        <v>5720558</v>
      </c>
      <c r="P49" s="46">
        <f t="shared" si="10"/>
        <v>4004459</v>
      </c>
      <c r="Q49" s="46">
        <f t="shared" si="10"/>
        <v>-18294743</v>
      </c>
      <c r="R49" s="46">
        <f t="shared" si="10"/>
        <v>-8569726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49896087</v>
      </c>
      <c r="X49" s="46">
        <f>IF(F25=F48,0,X25-X48)</f>
        <v>16069975</v>
      </c>
      <c r="Y49" s="46">
        <f t="shared" si="10"/>
        <v>33826112</v>
      </c>
      <c r="Z49" s="47">
        <f>+IF(X49&lt;&gt;0,+(Y49/X49)*100,0)</f>
        <v>210.4926236661849</v>
      </c>
      <c r="AA49" s="44">
        <f>+AA25-AA48</f>
        <v>23472619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103581496</v>
      </c>
      <c r="D5" s="19">
        <f>SUM(D6:D8)</f>
        <v>0</v>
      </c>
      <c r="E5" s="20">
        <f t="shared" si="0"/>
        <v>60074713</v>
      </c>
      <c r="F5" s="21">
        <f t="shared" si="0"/>
        <v>38278589</v>
      </c>
      <c r="G5" s="21">
        <f t="shared" si="0"/>
        <v>24009724</v>
      </c>
      <c r="H5" s="21">
        <f t="shared" si="0"/>
        <v>2732761</v>
      </c>
      <c r="I5" s="21">
        <f t="shared" si="0"/>
        <v>2732761</v>
      </c>
      <c r="J5" s="21">
        <f t="shared" si="0"/>
        <v>29475246</v>
      </c>
      <c r="K5" s="21">
        <f t="shared" si="0"/>
        <v>1585763</v>
      </c>
      <c r="L5" s="21">
        <f t="shared" si="0"/>
        <v>2603121</v>
      </c>
      <c r="M5" s="21">
        <f t="shared" si="0"/>
        <v>5314110</v>
      </c>
      <c r="N5" s="21">
        <f t="shared" si="0"/>
        <v>9502994</v>
      </c>
      <c r="O5" s="21">
        <f t="shared" si="0"/>
        <v>489881</v>
      </c>
      <c r="P5" s="21">
        <f t="shared" si="0"/>
        <v>-105156</v>
      </c>
      <c r="Q5" s="21">
        <f t="shared" si="0"/>
        <v>-179035</v>
      </c>
      <c r="R5" s="21">
        <f t="shared" si="0"/>
        <v>205690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39183930</v>
      </c>
      <c r="X5" s="21">
        <f t="shared" si="0"/>
        <v>28708938</v>
      </c>
      <c r="Y5" s="21">
        <f t="shared" si="0"/>
        <v>10474992</v>
      </c>
      <c r="Z5" s="4">
        <f>+IF(X5&lt;&gt;0,+(Y5/X5)*100,0)</f>
        <v>36.48686691231839</v>
      </c>
      <c r="AA5" s="19">
        <f>SUM(AA6:AA8)</f>
        <v>38278589</v>
      </c>
    </row>
    <row r="6" spans="1:27" ht="12.75">
      <c r="A6" s="5" t="s">
        <v>32</v>
      </c>
      <c r="B6" s="3"/>
      <c r="C6" s="22">
        <v>1496985</v>
      </c>
      <c r="D6" s="22"/>
      <c r="E6" s="23">
        <v>4955185</v>
      </c>
      <c r="F6" s="24">
        <v>141420</v>
      </c>
      <c r="G6" s="24">
        <v>1677772</v>
      </c>
      <c r="H6" s="24">
        <v>123394</v>
      </c>
      <c r="I6" s="24">
        <v>123394</v>
      </c>
      <c r="J6" s="24">
        <v>1924560</v>
      </c>
      <c r="K6" s="24">
        <v>102644</v>
      </c>
      <c r="L6" s="24">
        <v>109506</v>
      </c>
      <c r="M6" s="24">
        <v>648023</v>
      </c>
      <c r="N6" s="24">
        <v>860173</v>
      </c>
      <c r="O6" s="24">
        <v>84393</v>
      </c>
      <c r="P6" s="24">
        <v>80005</v>
      </c>
      <c r="Q6" s="24">
        <v>86677</v>
      </c>
      <c r="R6" s="24">
        <v>251075</v>
      </c>
      <c r="S6" s="24"/>
      <c r="T6" s="24"/>
      <c r="U6" s="24"/>
      <c r="V6" s="24"/>
      <c r="W6" s="24">
        <v>3035808</v>
      </c>
      <c r="X6" s="24">
        <v>106065</v>
      </c>
      <c r="Y6" s="24">
        <v>2929743</v>
      </c>
      <c r="Z6" s="6">
        <v>2762.21</v>
      </c>
      <c r="AA6" s="22">
        <v>141420</v>
      </c>
    </row>
    <row r="7" spans="1:27" ht="12.75">
      <c r="A7" s="5" t="s">
        <v>33</v>
      </c>
      <c r="B7" s="3"/>
      <c r="C7" s="25">
        <v>102084511</v>
      </c>
      <c r="D7" s="25"/>
      <c r="E7" s="26">
        <v>55119528</v>
      </c>
      <c r="F7" s="27">
        <v>38137169</v>
      </c>
      <c r="G7" s="27">
        <v>22331952</v>
      </c>
      <c r="H7" s="27">
        <v>2609367</v>
      </c>
      <c r="I7" s="27">
        <v>2609367</v>
      </c>
      <c r="J7" s="27">
        <v>27550686</v>
      </c>
      <c r="K7" s="27">
        <v>1483119</v>
      </c>
      <c r="L7" s="27">
        <v>2493615</v>
      </c>
      <c r="M7" s="27">
        <v>4666087</v>
      </c>
      <c r="N7" s="27">
        <v>8642821</v>
      </c>
      <c r="O7" s="27">
        <v>405488</v>
      </c>
      <c r="P7" s="27">
        <v>-185161</v>
      </c>
      <c r="Q7" s="27">
        <v>-265712</v>
      </c>
      <c r="R7" s="27">
        <v>-45385</v>
      </c>
      <c r="S7" s="27"/>
      <c r="T7" s="27"/>
      <c r="U7" s="27"/>
      <c r="V7" s="27"/>
      <c r="W7" s="27">
        <v>36148122</v>
      </c>
      <c r="X7" s="27">
        <v>28602873</v>
      </c>
      <c r="Y7" s="27">
        <v>7545249</v>
      </c>
      <c r="Z7" s="7">
        <v>26.38</v>
      </c>
      <c r="AA7" s="25">
        <v>38137169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19541243</v>
      </c>
      <c r="D9" s="19">
        <f>SUM(D10:D14)</f>
        <v>0</v>
      </c>
      <c r="E9" s="20">
        <f t="shared" si="1"/>
        <v>20125402</v>
      </c>
      <c r="F9" s="21">
        <f t="shared" si="1"/>
        <v>26700290</v>
      </c>
      <c r="G9" s="21">
        <f t="shared" si="1"/>
        <v>108018</v>
      </c>
      <c r="H9" s="21">
        <f t="shared" si="1"/>
        <v>44886</v>
      </c>
      <c r="I9" s="21">
        <f t="shared" si="1"/>
        <v>44886</v>
      </c>
      <c r="J9" s="21">
        <f t="shared" si="1"/>
        <v>197790</v>
      </c>
      <c r="K9" s="21">
        <f t="shared" si="1"/>
        <v>395194</v>
      </c>
      <c r="L9" s="21">
        <f t="shared" si="1"/>
        <v>48213</v>
      </c>
      <c r="M9" s="21">
        <f t="shared" si="1"/>
        <v>48529</v>
      </c>
      <c r="N9" s="21">
        <f t="shared" si="1"/>
        <v>491936</v>
      </c>
      <c r="O9" s="21">
        <f t="shared" si="1"/>
        <v>82613</v>
      </c>
      <c r="P9" s="21">
        <f t="shared" si="1"/>
        <v>35932</v>
      </c>
      <c r="Q9" s="21">
        <f t="shared" si="1"/>
        <v>11877331</v>
      </c>
      <c r="R9" s="21">
        <f t="shared" si="1"/>
        <v>11995876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12685602</v>
      </c>
      <c r="X9" s="21">
        <f t="shared" si="1"/>
        <v>20025216</v>
      </c>
      <c r="Y9" s="21">
        <f t="shared" si="1"/>
        <v>-7339614</v>
      </c>
      <c r="Z9" s="4">
        <f>+IF(X9&lt;&gt;0,+(Y9/X9)*100,0)</f>
        <v>-36.651859335749485</v>
      </c>
      <c r="AA9" s="19">
        <f>SUM(AA10:AA14)</f>
        <v>26700290</v>
      </c>
    </row>
    <row r="10" spans="1:27" ht="12.75">
      <c r="A10" s="5" t="s">
        <v>36</v>
      </c>
      <c r="B10" s="3"/>
      <c r="C10" s="22">
        <v>2226053</v>
      </c>
      <c r="D10" s="22"/>
      <c r="E10" s="23">
        <v>1601676</v>
      </c>
      <c r="F10" s="24">
        <v>650028</v>
      </c>
      <c r="G10" s="24">
        <v>64930</v>
      </c>
      <c r="H10" s="24">
        <v>8713</v>
      </c>
      <c r="I10" s="24">
        <v>8713</v>
      </c>
      <c r="J10" s="24">
        <v>82356</v>
      </c>
      <c r="K10" s="24">
        <v>348430</v>
      </c>
      <c r="L10" s="24">
        <v>7304</v>
      </c>
      <c r="M10" s="24">
        <v>20469</v>
      </c>
      <c r="N10" s="24">
        <v>376203</v>
      </c>
      <c r="O10" s="24">
        <v>44446</v>
      </c>
      <c r="P10" s="24">
        <v>-5959</v>
      </c>
      <c r="Q10" s="24">
        <v>384484</v>
      </c>
      <c r="R10" s="24">
        <v>422971</v>
      </c>
      <c r="S10" s="24"/>
      <c r="T10" s="24"/>
      <c r="U10" s="24"/>
      <c r="V10" s="24"/>
      <c r="W10" s="24">
        <v>881530</v>
      </c>
      <c r="X10" s="24">
        <v>487521</v>
      </c>
      <c r="Y10" s="24">
        <v>394009</v>
      </c>
      <c r="Z10" s="6">
        <v>80.82</v>
      </c>
      <c r="AA10" s="22">
        <v>650028</v>
      </c>
    </row>
    <row r="11" spans="1:27" ht="12.75">
      <c r="A11" s="5" t="s">
        <v>37</v>
      </c>
      <c r="B11" s="3"/>
      <c r="C11" s="22">
        <v>115186</v>
      </c>
      <c r="D11" s="22"/>
      <c r="E11" s="23">
        <v>12125943</v>
      </c>
      <c r="F11" s="24">
        <v>213938</v>
      </c>
      <c r="G11" s="24">
        <v>625</v>
      </c>
      <c r="H11" s="24">
        <v>1584</v>
      </c>
      <c r="I11" s="24">
        <v>1584</v>
      </c>
      <c r="J11" s="24">
        <v>3793</v>
      </c>
      <c r="K11" s="24">
        <v>2698</v>
      </c>
      <c r="L11" s="24">
        <v>4615</v>
      </c>
      <c r="M11" s="24">
        <v>1277</v>
      </c>
      <c r="N11" s="24">
        <v>8590</v>
      </c>
      <c r="O11" s="24">
        <v>4036</v>
      </c>
      <c r="P11" s="24">
        <v>3372</v>
      </c>
      <c r="Q11" s="24">
        <v>11454508</v>
      </c>
      <c r="R11" s="24">
        <v>11461916</v>
      </c>
      <c r="S11" s="24"/>
      <c r="T11" s="24"/>
      <c r="U11" s="24"/>
      <c r="V11" s="24"/>
      <c r="W11" s="24">
        <v>11474299</v>
      </c>
      <c r="X11" s="24">
        <v>160452</v>
      </c>
      <c r="Y11" s="24">
        <v>11313847</v>
      </c>
      <c r="Z11" s="6">
        <v>7051.23</v>
      </c>
      <c r="AA11" s="22">
        <v>213938</v>
      </c>
    </row>
    <row r="12" spans="1:27" ht="12.75">
      <c r="A12" s="5" t="s">
        <v>38</v>
      </c>
      <c r="B12" s="3"/>
      <c r="C12" s="22">
        <v>17066144</v>
      </c>
      <c r="D12" s="22"/>
      <c r="E12" s="23">
        <v>6348569</v>
      </c>
      <c r="F12" s="24">
        <v>25756308</v>
      </c>
      <c r="G12" s="24">
        <v>39674</v>
      </c>
      <c r="H12" s="24">
        <v>31797</v>
      </c>
      <c r="I12" s="24">
        <v>31797</v>
      </c>
      <c r="J12" s="24">
        <v>103268</v>
      </c>
      <c r="K12" s="24">
        <v>41269</v>
      </c>
      <c r="L12" s="24">
        <v>33494</v>
      </c>
      <c r="M12" s="24">
        <v>23980</v>
      </c>
      <c r="N12" s="24">
        <v>98743</v>
      </c>
      <c r="O12" s="24">
        <v>31326</v>
      </c>
      <c r="P12" s="24">
        <v>35711</v>
      </c>
      <c r="Q12" s="24">
        <v>35530</v>
      </c>
      <c r="R12" s="24">
        <v>102567</v>
      </c>
      <c r="S12" s="24"/>
      <c r="T12" s="24"/>
      <c r="U12" s="24"/>
      <c r="V12" s="24"/>
      <c r="W12" s="24">
        <v>304578</v>
      </c>
      <c r="X12" s="24">
        <v>19317231</v>
      </c>
      <c r="Y12" s="24">
        <v>-19012653</v>
      </c>
      <c r="Z12" s="6">
        <v>-98.42</v>
      </c>
      <c r="AA12" s="22">
        <v>25756308</v>
      </c>
    </row>
    <row r="13" spans="1:27" ht="12.75">
      <c r="A13" s="5" t="s">
        <v>39</v>
      </c>
      <c r="B13" s="3"/>
      <c r="C13" s="22">
        <v>133860</v>
      </c>
      <c r="D13" s="22"/>
      <c r="E13" s="23">
        <v>49214</v>
      </c>
      <c r="F13" s="24">
        <v>80016</v>
      </c>
      <c r="G13" s="24">
        <v>2789</v>
      </c>
      <c r="H13" s="24">
        <v>2792</v>
      </c>
      <c r="I13" s="24">
        <v>2792</v>
      </c>
      <c r="J13" s="24">
        <v>8373</v>
      </c>
      <c r="K13" s="24">
        <v>2797</v>
      </c>
      <c r="L13" s="24">
        <v>2800</v>
      </c>
      <c r="M13" s="24">
        <v>2803</v>
      </c>
      <c r="N13" s="24">
        <v>8400</v>
      </c>
      <c r="O13" s="24">
        <v>2805</v>
      </c>
      <c r="P13" s="24">
        <v>2808</v>
      </c>
      <c r="Q13" s="24">
        <v>2809</v>
      </c>
      <c r="R13" s="24">
        <v>8422</v>
      </c>
      <c r="S13" s="24"/>
      <c r="T13" s="24"/>
      <c r="U13" s="24"/>
      <c r="V13" s="24"/>
      <c r="W13" s="24">
        <v>25195</v>
      </c>
      <c r="X13" s="24">
        <v>60012</v>
      </c>
      <c r="Y13" s="24">
        <v>-34817</v>
      </c>
      <c r="Z13" s="6">
        <v>-58.02</v>
      </c>
      <c r="AA13" s="22">
        <v>80016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1032641</v>
      </c>
      <c r="D15" s="19">
        <f>SUM(D16:D18)</f>
        <v>0</v>
      </c>
      <c r="E15" s="20">
        <f t="shared" si="2"/>
        <v>3043237</v>
      </c>
      <c r="F15" s="21">
        <f t="shared" si="2"/>
        <v>175765</v>
      </c>
      <c r="G15" s="21">
        <f t="shared" si="2"/>
        <v>1703</v>
      </c>
      <c r="H15" s="21">
        <f t="shared" si="2"/>
        <v>309589</v>
      </c>
      <c r="I15" s="21">
        <f t="shared" si="2"/>
        <v>309589</v>
      </c>
      <c r="J15" s="21">
        <f t="shared" si="2"/>
        <v>620881</v>
      </c>
      <c r="K15" s="21">
        <f t="shared" si="2"/>
        <v>5420</v>
      </c>
      <c r="L15" s="21">
        <f t="shared" si="2"/>
        <v>5638</v>
      </c>
      <c r="M15" s="21">
        <f t="shared" si="2"/>
        <v>0</v>
      </c>
      <c r="N15" s="21">
        <f t="shared" si="2"/>
        <v>11058</v>
      </c>
      <c r="O15" s="21">
        <f t="shared" si="2"/>
        <v>549000</v>
      </c>
      <c r="P15" s="21">
        <f t="shared" si="2"/>
        <v>366000</v>
      </c>
      <c r="Q15" s="21">
        <f t="shared" si="2"/>
        <v>0</v>
      </c>
      <c r="R15" s="21">
        <f t="shared" si="2"/>
        <v>915000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1546939</v>
      </c>
      <c r="X15" s="21">
        <f t="shared" si="2"/>
        <v>131823</v>
      </c>
      <c r="Y15" s="21">
        <f t="shared" si="2"/>
        <v>1415116</v>
      </c>
      <c r="Z15" s="4">
        <f>+IF(X15&lt;&gt;0,+(Y15/X15)*100,0)</f>
        <v>1073.497037694484</v>
      </c>
      <c r="AA15" s="19">
        <f>SUM(AA16:AA18)</f>
        <v>175765</v>
      </c>
    </row>
    <row r="16" spans="1:27" ht="12.75">
      <c r="A16" s="5" t="s">
        <v>42</v>
      </c>
      <c r="B16" s="3"/>
      <c r="C16" s="22">
        <v>1000000</v>
      </c>
      <c r="D16" s="22"/>
      <c r="E16" s="23">
        <v>2502850</v>
      </c>
      <c r="F16" s="24">
        <v>24</v>
      </c>
      <c r="G16" s="24"/>
      <c r="H16" s="24">
        <v>305000</v>
      </c>
      <c r="I16" s="24">
        <v>305000</v>
      </c>
      <c r="J16" s="24">
        <v>610000</v>
      </c>
      <c r="K16" s="24"/>
      <c r="L16" s="24"/>
      <c r="M16" s="24"/>
      <c r="N16" s="24"/>
      <c r="O16" s="24">
        <v>549000</v>
      </c>
      <c r="P16" s="24">
        <v>366000</v>
      </c>
      <c r="Q16" s="24"/>
      <c r="R16" s="24">
        <v>915000</v>
      </c>
      <c r="S16" s="24"/>
      <c r="T16" s="24"/>
      <c r="U16" s="24"/>
      <c r="V16" s="24"/>
      <c r="W16" s="24">
        <v>1525000</v>
      </c>
      <c r="X16" s="24">
        <v>18</v>
      </c>
      <c r="Y16" s="24">
        <v>1524982</v>
      </c>
      <c r="Z16" s="6">
        <v>8472122.22</v>
      </c>
      <c r="AA16" s="22">
        <v>24</v>
      </c>
    </row>
    <row r="17" spans="1:27" ht="12.75">
      <c r="A17" s="5" t="s">
        <v>43</v>
      </c>
      <c r="B17" s="3"/>
      <c r="C17" s="22">
        <v>32641</v>
      </c>
      <c r="D17" s="22"/>
      <c r="E17" s="23">
        <v>540387</v>
      </c>
      <c r="F17" s="24">
        <v>175741</v>
      </c>
      <c r="G17" s="24">
        <v>1703</v>
      </c>
      <c r="H17" s="24">
        <v>4589</v>
      </c>
      <c r="I17" s="24">
        <v>4589</v>
      </c>
      <c r="J17" s="24">
        <v>10881</v>
      </c>
      <c r="K17" s="24">
        <v>5420</v>
      </c>
      <c r="L17" s="24">
        <v>5638</v>
      </c>
      <c r="M17" s="24"/>
      <c r="N17" s="24">
        <v>11058</v>
      </c>
      <c r="O17" s="24"/>
      <c r="P17" s="24"/>
      <c r="Q17" s="24"/>
      <c r="R17" s="24"/>
      <c r="S17" s="24"/>
      <c r="T17" s="24"/>
      <c r="U17" s="24"/>
      <c r="V17" s="24"/>
      <c r="W17" s="24">
        <v>21939</v>
      </c>
      <c r="X17" s="24">
        <v>131805</v>
      </c>
      <c r="Y17" s="24">
        <v>-109866</v>
      </c>
      <c r="Z17" s="6">
        <v>-83.35</v>
      </c>
      <c r="AA17" s="22">
        <v>175741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121026946</v>
      </c>
      <c r="D19" s="19">
        <f>SUM(D20:D23)</f>
        <v>0</v>
      </c>
      <c r="E19" s="20">
        <f t="shared" si="3"/>
        <v>198974852</v>
      </c>
      <c r="F19" s="21">
        <f t="shared" si="3"/>
        <v>30317264</v>
      </c>
      <c r="G19" s="21">
        <f t="shared" si="3"/>
        <v>25448650</v>
      </c>
      <c r="H19" s="21">
        <f t="shared" si="3"/>
        <v>8067255</v>
      </c>
      <c r="I19" s="21">
        <f t="shared" si="3"/>
        <v>8067255</v>
      </c>
      <c r="J19" s="21">
        <f t="shared" si="3"/>
        <v>41583160</v>
      </c>
      <c r="K19" s="21">
        <f t="shared" si="3"/>
        <v>10511685</v>
      </c>
      <c r="L19" s="21">
        <f t="shared" si="3"/>
        <v>10460595</v>
      </c>
      <c r="M19" s="21">
        <f t="shared" si="3"/>
        <v>15843689</v>
      </c>
      <c r="N19" s="21">
        <f t="shared" si="3"/>
        <v>36815969</v>
      </c>
      <c r="O19" s="21">
        <f t="shared" si="3"/>
        <v>12746595</v>
      </c>
      <c r="P19" s="21">
        <f t="shared" si="3"/>
        <v>10293959</v>
      </c>
      <c r="Q19" s="21">
        <f t="shared" si="3"/>
        <v>32132762</v>
      </c>
      <c r="R19" s="21">
        <f t="shared" si="3"/>
        <v>55173316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133572445</v>
      </c>
      <c r="X19" s="21">
        <f t="shared" si="3"/>
        <v>22737942</v>
      </c>
      <c r="Y19" s="21">
        <f t="shared" si="3"/>
        <v>110834503</v>
      </c>
      <c r="Z19" s="4">
        <f>+IF(X19&lt;&gt;0,+(Y19/X19)*100,0)</f>
        <v>487.4429840660162</v>
      </c>
      <c r="AA19" s="19">
        <f>SUM(AA20:AA23)</f>
        <v>30317264</v>
      </c>
    </row>
    <row r="20" spans="1:27" ht="12.75">
      <c r="A20" s="5" t="s">
        <v>46</v>
      </c>
      <c r="B20" s="3"/>
      <c r="C20" s="22">
        <v>75627978</v>
      </c>
      <c r="D20" s="22"/>
      <c r="E20" s="23">
        <v>95303707</v>
      </c>
      <c r="F20" s="24">
        <v>31863230</v>
      </c>
      <c r="G20" s="24">
        <v>10278768</v>
      </c>
      <c r="H20" s="24">
        <v>7376545</v>
      </c>
      <c r="I20" s="24">
        <v>7376545</v>
      </c>
      <c r="J20" s="24">
        <v>25031858</v>
      </c>
      <c r="K20" s="24">
        <v>6342626</v>
      </c>
      <c r="L20" s="24">
        <v>6038495</v>
      </c>
      <c r="M20" s="24">
        <v>8536914</v>
      </c>
      <c r="N20" s="24">
        <v>20918035</v>
      </c>
      <c r="O20" s="24">
        <v>7813561</v>
      </c>
      <c r="P20" s="24">
        <v>6242496</v>
      </c>
      <c r="Q20" s="24">
        <v>6770619</v>
      </c>
      <c r="R20" s="24">
        <v>20826676</v>
      </c>
      <c r="S20" s="24"/>
      <c r="T20" s="24"/>
      <c r="U20" s="24"/>
      <c r="V20" s="24"/>
      <c r="W20" s="24">
        <v>66776569</v>
      </c>
      <c r="X20" s="24">
        <v>23897421</v>
      </c>
      <c r="Y20" s="24">
        <v>42879148</v>
      </c>
      <c r="Z20" s="6">
        <v>179.43</v>
      </c>
      <c r="AA20" s="22">
        <v>31863230</v>
      </c>
    </row>
    <row r="21" spans="1:27" ht="12.75">
      <c r="A21" s="5" t="s">
        <v>47</v>
      </c>
      <c r="B21" s="3"/>
      <c r="C21" s="22">
        <v>26098856</v>
      </c>
      <c r="D21" s="22"/>
      <c r="E21" s="23">
        <v>41053408</v>
      </c>
      <c r="F21" s="24">
        <v>-1776082</v>
      </c>
      <c r="G21" s="24">
        <v>6890772</v>
      </c>
      <c r="H21" s="24">
        <v>-1102975</v>
      </c>
      <c r="I21" s="24">
        <v>-1102975</v>
      </c>
      <c r="J21" s="24">
        <v>4684822</v>
      </c>
      <c r="K21" s="24">
        <v>2406723</v>
      </c>
      <c r="L21" s="24">
        <v>2669474</v>
      </c>
      <c r="M21" s="24">
        <v>3331226</v>
      </c>
      <c r="N21" s="24">
        <v>8407423</v>
      </c>
      <c r="O21" s="24">
        <v>3186750</v>
      </c>
      <c r="P21" s="24">
        <v>2319375</v>
      </c>
      <c r="Q21" s="24">
        <v>2054688</v>
      </c>
      <c r="R21" s="24">
        <v>7560813</v>
      </c>
      <c r="S21" s="24"/>
      <c r="T21" s="24"/>
      <c r="U21" s="24"/>
      <c r="V21" s="24"/>
      <c r="W21" s="24">
        <v>20653058</v>
      </c>
      <c r="X21" s="24">
        <v>-1332063</v>
      </c>
      <c r="Y21" s="24">
        <v>21985121</v>
      </c>
      <c r="Z21" s="6">
        <v>-1650.46</v>
      </c>
      <c r="AA21" s="22">
        <v>-1776082</v>
      </c>
    </row>
    <row r="22" spans="1:27" ht="12.75">
      <c r="A22" s="5" t="s">
        <v>48</v>
      </c>
      <c r="B22" s="3"/>
      <c r="C22" s="25">
        <v>12698449</v>
      </c>
      <c r="D22" s="25"/>
      <c r="E22" s="26">
        <v>44927287</v>
      </c>
      <c r="F22" s="27">
        <v>146642</v>
      </c>
      <c r="G22" s="27">
        <v>5168716</v>
      </c>
      <c r="H22" s="27">
        <v>1170659</v>
      </c>
      <c r="I22" s="27">
        <v>1170659</v>
      </c>
      <c r="J22" s="27">
        <v>7510034</v>
      </c>
      <c r="K22" s="27">
        <v>1152933</v>
      </c>
      <c r="L22" s="27">
        <v>1146643</v>
      </c>
      <c r="M22" s="27">
        <v>2515161</v>
      </c>
      <c r="N22" s="27">
        <v>4814737</v>
      </c>
      <c r="O22" s="27">
        <v>1143510</v>
      </c>
      <c r="P22" s="27">
        <v>1134388</v>
      </c>
      <c r="Q22" s="27">
        <v>22719562</v>
      </c>
      <c r="R22" s="27">
        <v>24997460</v>
      </c>
      <c r="S22" s="27"/>
      <c r="T22" s="27"/>
      <c r="U22" s="27"/>
      <c r="V22" s="27"/>
      <c r="W22" s="27">
        <v>37322231</v>
      </c>
      <c r="X22" s="27">
        <v>109980</v>
      </c>
      <c r="Y22" s="27">
        <v>37212251</v>
      </c>
      <c r="Z22" s="7">
        <v>33835.47</v>
      </c>
      <c r="AA22" s="25">
        <v>146642</v>
      </c>
    </row>
    <row r="23" spans="1:27" ht="12.75">
      <c r="A23" s="5" t="s">
        <v>49</v>
      </c>
      <c r="B23" s="3"/>
      <c r="C23" s="22">
        <v>6601663</v>
      </c>
      <c r="D23" s="22"/>
      <c r="E23" s="23">
        <v>17690450</v>
      </c>
      <c r="F23" s="24">
        <v>83474</v>
      </c>
      <c r="G23" s="24">
        <v>3110394</v>
      </c>
      <c r="H23" s="24">
        <v>623026</v>
      </c>
      <c r="I23" s="24">
        <v>623026</v>
      </c>
      <c r="J23" s="24">
        <v>4356446</v>
      </c>
      <c r="K23" s="24">
        <v>609403</v>
      </c>
      <c r="L23" s="24">
        <v>605983</v>
      </c>
      <c r="M23" s="24">
        <v>1460388</v>
      </c>
      <c r="N23" s="24">
        <v>2675774</v>
      </c>
      <c r="O23" s="24">
        <v>602774</v>
      </c>
      <c r="P23" s="24">
        <v>597700</v>
      </c>
      <c r="Q23" s="24">
        <v>587893</v>
      </c>
      <c r="R23" s="24">
        <v>1788367</v>
      </c>
      <c r="S23" s="24"/>
      <c r="T23" s="24"/>
      <c r="U23" s="24"/>
      <c r="V23" s="24"/>
      <c r="W23" s="24">
        <v>8820587</v>
      </c>
      <c r="X23" s="24">
        <v>62604</v>
      </c>
      <c r="Y23" s="24">
        <v>8757983</v>
      </c>
      <c r="Z23" s="6">
        <v>13989.49</v>
      </c>
      <c r="AA23" s="22">
        <v>83474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245182326</v>
      </c>
      <c r="D25" s="40">
        <f>+D5+D9+D15+D19+D24</f>
        <v>0</v>
      </c>
      <c r="E25" s="41">
        <f t="shared" si="4"/>
        <v>282218204</v>
      </c>
      <c r="F25" s="42">
        <f t="shared" si="4"/>
        <v>95471908</v>
      </c>
      <c r="G25" s="42">
        <f t="shared" si="4"/>
        <v>49568095</v>
      </c>
      <c r="H25" s="42">
        <f t="shared" si="4"/>
        <v>11154491</v>
      </c>
      <c r="I25" s="42">
        <f t="shared" si="4"/>
        <v>11154491</v>
      </c>
      <c r="J25" s="42">
        <f t="shared" si="4"/>
        <v>71877077</v>
      </c>
      <c r="K25" s="42">
        <f t="shared" si="4"/>
        <v>12498062</v>
      </c>
      <c r="L25" s="42">
        <f t="shared" si="4"/>
        <v>13117567</v>
      </c>
      <c r="M25" s="42">
        <f t="shared" si="4"/>
        <v>21206328</v>
      </c>
      <c r="N25" s="42">
        <f t="shared" si="4"/>
        <v>46821957</v>
      </c>
      <c r="O25" s="42">
        <f t="shared" si="4"/>
        <v>13868089</v>
      </c>
      <c r="P25" s="42">
        <f t="shared" si="4"/>
        <v>10590735</v>
      </c>
      <c r="Q25" s="42">
        <f t="shared" si="4"/>
        <v>43831058</v>
      </c>
      <c r="R25" s="42">
        <f t="shared" si="4"/>
        <v>68289882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186988916</v>
      </c>
      <c r="X25" s="42">
        <f t="shared" si="4"/>
        <v>71603919</v>
      </c>
      <c r="Y25" s="42">
        <f t="shared" si="4"/>
        <v>115384997</v>
      </c>
      <c r="Z25" s="43">
        <f>+IF(X25&lt;&gt;0,+(Y25/X25)*100,0)</f>
        <v>161.1434103208792</v>
      </c>
      <c r="AA25" s="40">
        <f>+AA5+AA9+AA15+AA19+AA24</f>
        <v>95471908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74003490</v>
      </c>
      <c r="D28" s="19">
        <f>SUM(D29:D31)</f>
        <v>0</v>
      </c>
      <c r="E28" s="20">
        <f t="shared" si="5"/>
        <v>55805152</v>
      </c>
      <c r="F28" s="21">
        <f t="shared" si="5"/>
        <v>72297965</v>
      </c>
      <c r="G28" s="21">
        <f t="shared" si="5"/>
        <v>2823476</v>
      </c>
      <c r="H28" s="21">
        <f t="shared" si="5"/>
        <v>4806155</v>
      </c>
      <c r="I28" s="21">
        <f t="shared" si="5"/>
        <v>4806155</v>
      </c>
      <c r="J28" s="21">
        <f t="shared" si="5"/>
        <v>12435786</v>
      </c>
      <c r="K28" s="21">
        <f t="shared" si="5"/>
        <v>3225970</v>
      </c>
      <c r="L28" s="21">
        <f t="shared" si="5"/>
        <v>4379070</v>
      </c>
      <c r="M28" s="21">
        <f t="shared" si="5"/>
        <v>3517063</v>
      </c>
      <c r="N28" s="21">
        <f t="shared" si="5"/>
        <v>11122103</v>
      </c>
      <c r="O28" s="21">
        <f t="shared" si="5"/>
        <v>4207338</v>
      </c>
      <c r="P28" s="21">
        <f t="shared" si="5"/>
        <v>3200429</v>
      </c>
      <c r="Q28" s="21">
        <f t="shared" si="5"/>
        <v>2699400</v>
      </c>
      <c r="R28" s="21">
        <f t="shared" si="5"/>
        <v>10107167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33665056</v>
      </c>
      <c r="X28" s="21">
        <f t="shared" si="5"/>
        <v>54223455</v>
      </c>
      <c r="Y28" s="21">
        <f t="shared" si="5"/>
        <v>-20558399</v>
      </c>
      <c r="Z28" s="4">
        <f>+IF(X28&lt;&gt;0,+(Y28/X28)*100,0)</f>
        <v>-37.914218118340116</v>
      </c>
      <c r="AA28" s="19">
        <f>SUM(AA29:AA31)</f>
        <v>72297965</v>
      </c>
    </row>
    <row r="29" spans="1:27" ht="12.75">
      <c r="A29" s="5" t="s">
        <v>32</v>
      </c>
      <c r="B29" s="3"/>
      <c r="C29" s="22">
        <v>23812842</v>
      </c>
      <c r="D29" s="22"/>
      <c r="E29" s="23">
        <v>16109015</v>
      </c>
      <c r="F29" s="24">
        <v>31539757</v>
      </c>
      <c r="G29" s="24">
        <v>716829</v>
      </c>
      <c r="H29" s="24">
        <v>1807764</v>
      </c>
      <c r="I29" s="24">
        <v>1807764</v>
      </c>
      <c r="J29" s="24">
        <v>4332357</v>
      </c>
      <c r="K29" s="24">
        <v>968253</v>
      </c>
      <c r="L29" s="24">
        <v>1013739</v>
      </c>
      <c r="M29" s="24">
        <v>937125</v>
      </c>
      <c r="N29" s="24">
        <v>2919117</v>
      </c>
      <c r="O29" s="24">
        <v>1012732</v>
      </c>
      <c r="P29" s="24">
        <v>980287</v>
      </c>
      <c r="Q29" s="24">
        <v>1273914</v>
      </c>
      <c r="R29" s="24">
        <v>3266933</v>
      </c>
      <c r="S29" s="24"/>
      <c r="T29" s="24"/>
      <c r="U29" s="24"/>
      <c r="V29" s="24"/>
      <c r="W29" s="24">
        <v>10518407</v>
      </c>
      <c r="X29" s="24">
        <v>23654811</v>
      </c>
      <c r="Y29" s="24">
        <v>-13136404</v>
      </c>
      <c r="Z29" s="6">
        <v>-55.53</v>
      </c>
      <c r="AA29" s="22">
        <v>31539757</v>
      </c>
    </row>
    <row r="30" spans="1:27" ht="12.75">
      <c r="A30" s="5" t="s">
        <v>33</v>
      </c>
      <c r="B30" s="3"/>
      <c r="C30" s="25">
        <v>49654001</v>
      </c>
      <c r="D30" s="25"/>
      <c r="E30" s="26">
        <v>38796696</v>
      </c>
      <c r="F30" s="27">
        <v>27769251</v>
      </c>
      <c r="G30" s="27">
        <v>1944304</v>
      </c>
      <c r="H30" s="27">
        <v>2959200</v>
      </c>
      <c r="I30" s="27">
        <v>2959200</v>
      </c>
      <c r="J30" s="27">
        <v>7862704</v>
      </c>
      <c r="K30" s="27">
        <v>2095374</v>
      </c>
      <c r="L30" s="27">
        <v>3329760</v>
      </c>
      <c r="M30" s="27">
        <v>2548691</v>
      </c>
      <c r="N30" s="27">
        <v>7973825</v>
      </c>
      <c r="O30" s="27">
        <v>3163359</v>
      </c>
      <c r="P30" s="27">
        <v>2178273</v>
      </c>
      <c r="Q30" s="27">
        <v>1262879</v>
      </c>
      <c r="R30" s="27">
        <v>6604511</v>
      </c>
      <c r="S30" s="27"/>
      <c r="T30" s="27"/>
      <c r="U30" s="27"/>
      <c r="V30" s="27"/>
      <c r="W30" s="27">
        <v>22441040</v>
      </c>
      <c r="X30" s="27">
        <v>20826927</v>
      </c>
      <c r="Y30" s="27">
        <v>1614113</v>
      </c>
      <c r="Z30" s="7">
        <v>7.75</v>
      </c>
      <c r="AA30" s="25">
        <v>27769251</v>
      </c>
    </row>
    <row r="31" spans="1:27" ht="12.75">
      <c r="A31" s="5" t="s">
        <v>34</v>
      </c>
      <c r="B31" s="3"/>
      <c r="C31" s="22">
        <v>536647</v>
      </c>
      <c r="D31" s="22"/>
      <c r="E31" s="23">
        <v>899441</v>
      </c>
      <c r="F31" s="24">
        <v>12988957</v>
      </c>
      <c r="G31" s="24">
        <v>162343</v>
      </c>
      <c r="H31" s="24">
        <v>39191</v>
      </c>
      <c r="I31" s="24">
        <v>39191</v>
      </c>
      <c r="J31" s="24">
        <v>240725</v>
      </c>
      <c r="K31" s="24">
        <v>162343</v>
      </c>
      <c r="L31" s="24">
        <v>35571</v>
      </c>
      <c r="M31" s="24">
        <v>31247</v>
      </c>
      <c r="N31" s="24">
        <v>229161</v>
      </c>
      <c r="O31" s="24">
        <v>31247</v>
      </c>
      <c r="P31" s="24">
        <v>41869</v>
      </c>
      <c r="Q31" s="24">
        <v>162607</v>
      </c>
      <c r="R31" s="24">
        <v>235723</v>
      </c>
      <c r="S31" s="24"/>
      <c r="T31" s="24"/>
      <c r="U31" s="24"/>
      <c r="V31" s="24"/>
      <c r="W31" s="24">
        <v>705609</v>
      </c>
      <c r="X31" s="24">
        <v>9741717</v>
      </c>
      <c r="Y31" s="24">
        <v>-9036108</v>
      </c>
      <c r="Z31" s="6">
        <v>-92.76</v>
      </c>
      <c r="AA31" s="22">
        <v>12988957</v>
      </c>
    </row>
    <row r="32" spans="1:27" ht="12.75">
      <c r="A32" s="2" t="s">
        <v>35</v>
      </c>
      <c r="B32" s="3"/>
      <c r="C32" s="19">
        <f aca="true" t="shared" si="6" ref="C32:Y32">SUM(C33:C37)</f>
        <v>25539652</v>
      </c>
      <c r="D32" s="19">
        <f>SUM(D33:D37)</f>
        <v>0</v>
      </c>
      <c r="E32" s="20">
        <f t="shared" si="6"/>
        <v>31614323</v>
      </c>
      <c r="F32" s="21">
        <f t="shared" si="6"/>
        <v>16696667</v>
      </c>
      <c r="G32" s="21">
        <f t="shared" si="6"/>
        <v>1789009</v>
      </c>
      <c r="H32" s="21">
        <f t="shared" si="6"/>
        <v>1962293</v>
      </c>
      <c r="I32" s="21">
        <f t="shared" si="6"/>
        <v>1962293</v>
      </c>
      <c r="J32" s="21">
        <f t="shared" si="6"/>
        <v>5713595</v>
      </c>
      <c r="K32" s="21">
        <f t="shared" si="6"/>
        <v>2060170</v>
      </c>
      <c r="L32" s="21">
        <f t="shared" si="6"/>
        <v>2307287</v>
      </c>
      <c r="M32" s="21">
        <f t="shared" si="6"/>
        <v>2038000</v>
      </c>
      <c r="N32" s="21">
        <f t="shared" si="6"/>
        <v>6405457</v>
      </c>
      <c r="O32" s="21">
        <f t="shared" si="6"/>
        <v>1948423</v>
      </c>
      <c r="P32" s="21">
        <f t="shared" si="6"/>
        <v>2260544</v>
      </c>
      <c r="Q32" s="21">
        <f t="shared" si="6"/>
        <v>2388535</v>
      </c>
      <c r="R32" s="21">
        <f t="shared" si="6"/>
        <v>6597502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18716554</v>
      </c>
      <c r="X32" s="21">
        <f t="shared" si="6"/>
        <v>12522483</v>
      </c>
      <c r="Y32" s="21">
        <f t="shared" si="6"/>
        <v>6194071</v>
      </c>
      <c r="Z32" s="4">
        <f>+IF(X32&lt;&gt;0,+(Y32/X32)*100,0)</f>
        <v>49.463600789076736</v>
      </c>
      <c r="AA32" s="19">
        <f>SUM(AA33:AA37)</f>
        <v>16696667</v>
      </c>
    </row>
    <row r="33" spans="1:27" ht="12.75">
      <c r="A33" s="5" t="s">
        <v>36</v>
      </c>
      <c r="B33" s="3"/>
      <c r="C33" s="22">
        <v>9797760</v>
      </c>
      <c r="D33" s="22"/>
      <c r="E33" s="23">
        <v>14102259</v>
      </c>
      <c r="F33" s="24">
        <v>7126245</v>
      </c>
      <c r="G33" s="24">
        <v>709476</v>
      </c>
      <c r="H33" s="24">
        <v>761211</v>
      </c>
      <c r="I33" s="24">
        <v>761211</v>
      </c>
      <c r="J33" s="24">
        <v>2231898</v>
      </c>
      <c r="K33" s="24">
        <v>861295</v>
      </c>
      <c r="L33" s="24">
        <v>872912</v>
      </c>
      <c r="M33" s="24">
        <v>796971</v>
      </c>
      <c r="N33" s="24">
        <v>2531178</v>
      </c>
      <c r="O33" s="24">
        <v>692672</v>
      </c>
      <c r="P33" s="24">
        <v>773146</v>
      </c>
      <c r="Q33" s="24">
        <v>1348239</v>
      </c>
      <c r="R33" s="24">
        <v>2814057</v>
      </c>
      <c r="S33" s="24"/>
      <c r="T33" s="24"/>
      <c r="U33" s="24"/>
      <c r="V33" s="24"/>
      <c r="W33" s="24">
        <v>7577133</v>
      </c>
      <c r="X33" s="24">
        <v>5344677</v>
      </c>
      <c r="Y33" s="24">
        <v>2232456</v>
      </c>
      <c r="Z33" s="6">
        <v>41.77</v>
      </c>
      <c r="AA33" s="22">
        <v>7126245</v>
      </c>
    </row>
    <row r="34" spans="1:27" ht="12.75">
      <c r="A34" s="5" t="s">
        <v>37</v>
      </c>
      <c r="B34" s="3"/>
      <c r="C34" s="22">
        <v>4824276</v>
      </c>
      <c r="D34" s="22"/>
      <c r="E34" s="23">
        <v>4958741</v>
      </c>
      <c r="F34" s="24">
        <v>6875875</v>
      </c>
      <c r="G34" s="24">
        <v>328903</v>
      </c>
      <c r="H34" s="24">
        <v>301296</v>
      </c>
      <c r="I34" s="24">
        <v>301296</v>
      </c>
      <c r="J34" s="24">
        <v>931495</v>
      </c>
      <c r="K34" s="24">
        <v>361166</v>
      </c>
      <c r="L34" s="24">
        <v>477717</v>
      </c>
      <c r="M34" s="24">
        <v>356860</v>
      </c>
      <c r="N34" s="24">
        <v>1195743</v>
      </c>
      <c r="O34" s="24">
        <v>419854</v>
      </c>
      <c r="P34" s="24">
        <v>420858</v>
      </c>
      <c r="Q34" s="24">
        <v>346618</v>
      </c>
      <c r="R34" s="24">
        <v>1187330</v>
      </c>
      <c r="S34" s="24"/>
      <c r="T34" s="24"/>
      <c r="U34" s="24"/>
      <c r="V34" s="24"/>
      <c r="W34" s="24">
        <v>3314568</v>
      </c>
      <c r="X34" s="24">
        <v>5156901</v>
      </c>
      <c r="Y34" s="24">
        <v>-1842333</v>
      </c>
      <c r="Z34" s="6">
        <v>-35.73</v>
      </c>
      <c r="AA34" s="22">
        <v>6875875</v>
      </c>
    </row>
    <row r="35" spans="1:27" ht="12.75">
      <c r="A35" s="5" t="s">
        <v>38</v>
      </c>
      <c r="B35" s="3"/>
      <c r="C35" s="22">
        <v>8029427</v>
      </c>
      <c r="D35" s="22"/>
      <c r="E35" s="23">
        <v>9913207</v>
      </c>
      <c r="F35" s="24">
        <v>1784344</v>
      </c>
      <c r="G35" s="24">
        <v>554148</v>
      </c>
      <c r="H35" s="24">
        <v>708820</v>
      </c>
      <c r="I35" s="24">
        <v>708820</v>
      </c>
      <c r="J35" s="24">
        <v>1971788</v>
      </c>
      <c r="K35" s="24">
        <v>654490</v>
      </c>
      <c r="L35" s="24">
        <v>760794</v>
      </c>
      <c r="M35" s="24">
        <v>708747</v>
      </c>
      <c r="N35" s="24">
        <v>2124031</v>
      </c>
      <c r="O35" s="24">
        <v>642589</v>
      </c>
      <c r="P35" s="24">
        <v>867413</v>
      </c>
      <c r="Q35" s="24">
        <v>529061</v>
      </c>
      <c r="R35" s="24">
        <v>2039063</v>
      </c>
      <c r="S35" s="24"/>
      <c r="T35" s="24"/>
      <c r="U35" s="24"/>
      <c r="V35" s="24"/>
      <c r="W35" s="24">
        <v>6134882</v>
      </c>
      <c r="X35" s="24">
        <v>1338255</v>
      </c>
      <c r="Y35" s="24">
        <v>4796627</v>
      </c>
      <c r="Z35" s="6">
        <v>358.42</v>
      </c>
      <c r="AA35" s="22">
        <v>1784344</v>
      </c>
    </row>
    <row r="36" spans="1:27" ht="12.75">
      <c r="A36" s="5" t="s">
        <v>39</v>
      </c>
      <c r="B36" s="3"/>
      <c r="C36" s="22">
        <v>2855997</v>
      </c>
      <c r="D36" s="22"/>
      <c r="E36" s="23">
        <v>2475113</v>
      </c>
      <c r="F36" s="24">
        <v>784155</v>
      </c>
      <c r="G36" s="24">
        <v>196482</v>
      </c>
      <c r="H36" s="24">
        <v>190966</v>
      </c>
      <c r="I36" s="24">
        <v>190966</v>
      </c>
      <c r="J36" s="24">
        <v>578414</v>
      </c>
      <c r="K36" s="24">
        <v>183219</v>
      </c>
      <c r="L36" s="24">
        <v>193606</v>
      </c>
      <c r="M36" s="24">
        <v>175422</v>
      </c>
      <c r="N36" s="24">
        <v>552247</v>
      </c>
      <c r="O36" s="24">
        <v>192927</v>
      </c>
      <c r="P36" s="24">
        <v>198429</v>
      </c>
      <c r="Q36" s="24">
        <v>164617</v>
      </c>
      <c r="R36" s="24">
        <v>555973</v>
      </c>
      <c r="S36" s="24"/>
      <c r="T36" s="24"/>
      <c r="U36" s="24"/>
      <c r="V36" s="24"/>
      <c r="W36" s="24">
        <v>1686634</v>
      </c>
      <c r="X36" s="24">
        <v>588114</v>
      </c>
      <c r="Y36" s="24">
        <v>1098520</v>
      </c>
      <c r="Z36" s="6">
        <v>186.79</v>
      </c>
      <c r="AA36" s="22">
        <v>784155</v>
      </c>
    </row>
    <row r="37" spans="1:27" ht="12.75">
      <c r="A37" s="5" t="s">
        <v>40</v>
      </c>
      <c r="B37" s="3"/>
      <c r="C37" s="25">
        <v>32192</v>
      </c>
      <c r="D37" s="25"/>
      <c r="E37" s="26">
        <v>165003</v>
      </c>
      <c r="F37" s="27">
        <v>126048</v>
      </c>
      <c r="G37" s="27"/>
      <c r="H37" s="27"/>
      <c r="I37" s="27"/>
      <c r="J37" s="27"/>
      <c r="K37" s="27"/>
      <c r="L37" s="27">
        <v>2258</v>
      </c>
      <c r="M37" s="27"/>
      <c r="N37" s="27">
        <v>2258</v>
      </c>
      <c r="O37" s="27">
        <v>381</v>
      </c>
      <c r="P37" s="27">
        <v>698</v>
      </c>
      <c r="Q37" s="27"/>
      <c r="R37" s="27">
        <v>1079</v>
      </c>
      <c r="S37" s="27"/>
      <c r="T37" s="27"/>
      <c r="U37" s="27"/>
      <c r="V37" s="27"/>
      <c r="W37" s="27">
        <v>3337</v>
      </c>
      <c r="X37" s="27">
        <v>94536</v>
      </c>
      <c r="Y37" s="27">
        <v>-91199</v>
      </c>
      <c r="Z37" s="7">
        <v>-96.47</v>
      </c>
      <c r="AA37" s="25">
        <v>126048</v>
      </c>
    </row>
    <row r="38" spans="1:27" ht="12.75">
      <c r="A38" s="2" t="s">
        <v>41</v>
      </c>
      <c r="B38" s="8"/>
      <c r="C38" s="19">
        <f aca="true" t="shared" si="7" ref="C38:Y38">SUM(C39:C41)</f>
        <v>40690081</v>
      </c>
      <c r="D38" s="19">
        <f>SUM(D39:D41)</f>
        <v>0</v>
      </c>
      <c r="E38" s="20">
        <f t="shared" si="7"/>
        <v>30678580</v>
      </c>
      <c r="F38" s="21">
        <f t="shared" si="7"/>
        <v>118214287</v>
      </c>
      <c r="G38" s="21">
        <f t="shared" si="7"/>
        <v>1823448</v>
      </c>
      <c r="H38" s="21">
        <f t="shared" si="7"/>
        <v>1679211</v>
      </c>
      <c r="I38" s="21">
        <f t="shared" si="7"/>
        <v>1679211</v>
      </c>
      <c r="J38" s="21">
        <f t="shared" si="7"/>
        <v>5181870</v>
      </c>
      <c r="K38" s="21">
        <f t="shared" si="7"/>
        <v>1834611</v>
      </c>
      <c r="L38" s="21">
        <f t="shared" si="7"/>
        <v>1851232</v>
      </c>
      <c r="M38" s="21">
        <f t="shared" si="7"/>
        <v>1383074</v>
      </c>
      <c r="N38" s="21">
        <f t="shared" si="7"/>
        <v>5068917</v>
      </c>
      <c r="O38" s="21">
        <f t="shared" si="7"/>
        <v>1828458</v>
      </c>
      <c r="P38" s="21">
        <f t="shared" si="7"/>
        <v>1450086</v>
      </c>
      <c r="Q38" s="21">
        <f t="shared" si="7"/>
        <v>1657298</v>
      </c>
      <c r="R38" s="21">
        <f t="shared" si="7"/>
        <v>4935842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15186629</v>
      </c>
      <c r="X38" s="21">
        <f t="shared" si="7"/>
        <v>88660701</v>
      </c>
      <c r="Y38" s="21">
        <f t="shared" si="7"/>
        <v>-73474072</v>
      </c>
      <c r="Z38" s="4">
        <f>+IF(X38&lt;&gt;0,+(Y38/X38)*100,0)</f>
        <v>-82.87107046446656</v>
      </c>
      <c r="AA38" s="19">
        <f>SUM(AA39:AA41)</f>
        <v>118214287</v>
      </c>
    </row>
    <row r="39" spans="1:27" ht="12.75">
      <c r="A39" s="5" t="s">
        <v>42</v>
      </c>
      <c r="B39" s="3"/>
      <c r="C39" s="22">
        <v>19074759</v>
      </c>
      <c r="D39" s="22"/>
      <c r="E39" s="23">
        <v>14189130</v>
      </c>
      <c r="F39" s="24">
        <v>30451171</v>
      </c>
      <c r="G39" s="24">
        <v>759114</v>
      </c>
      <c r="H39" s="24">
        <v>898290</v>
      </c>
      <c r="I39" s="24">
        <v>898290</v>
      </c>
      <c r="J39" s="24">
        <v>2555694</v>
      </c>
      <c r="K39" s="24">
        <v>827382</v>
      </c>
      <c r="L39" s="24">
        <v>1190805</v>
      </c>
      <c r="M39" s="24">
        <v>730649</v>
      </c>
      <c r="N39" s="24">
        <v>2748836</v>
      </c>
      <c r="O39" s="24">
        <v>785029</v>
      </c>
      <c r="P39" s="24">
        <v>816780</v>
      </c>
      <c r="Q39" s="24">
        <v>923268</v>
      </c>
      <c r="R39" s="24">
        <v>2525077</v>
      </c>
      <c r="S39" s="24"/>
      <c r="T39" s="24"/>
      <c r="U39" s="24"/>
      <c r="V39" s="24"/>
      <c r="W39" s="24">
        <v>7829607</v>
      </c>
      <c r="X39" s="24">
        <v>22838373</v>
      </c>
      <c r="Y39" s="24">
        <v>-15008766</v>
      </c>
      <c r="Z39" s="6">
        <v>-65.72</v>
      </c>
      <c r="AA39" s="22">
        <v>30451171</v>
      </c>
    </row>
    <row r="40" spans="1:27" ht="12.75">
      <c r="A40" s="5" t="s">
        <v>43</v>
      </c>
      <c r="B40" s="3"/>
      <c r="C40" s="22">
        <v>21615322</v>
      </c>
      <c r="D40" s="22"/>
      <c r="E40" s="23">
        <v>16489450</v>
      </c>
      <c r="F40" s="24">
        <v>87763116</v>
      </c>
      <c r="G40" s="24">
        <v>1064334</v>
      </c>
      <c r="H40" s="24">
        <v>780921</v>
      </c>
      <c r="I40" s="24">
        <v>780921</v>
      </c>
      <c r="J40" s="24">
        <v>2626176</v>
      </c>
      <c r="K40" s="24">
        <v>1007229</v>
      </c>
      <c r="L40" s="24">
        <v>660427</v>
      </c>
      <c r="M40" s="24">
        <v>652425</v>
      </c>
      <c r="N40" s="24">
        <v>2320081</v>
      </c>
      <c r="O40" s="24">
        <v>1043429</v>
      </c>
      <c r="P40" s="24">
        <v>633306</v>
      </c>
      <c r="Q40" s="24">
        <v>734030</v>
      </c>
      <c r="R40" s="24">
        <v>2410765</v>
      </c>
      <c r="S40" s="24"/>
      <c r="T40" s="24"/>
      <c r="U40" s="24"/>
      <c r="V40" s="24"/>
      <c r="W40" s="24">
        <v>7357022</v>
      </c>
      <c r="X40" s="24">
        <v>65822328</v>
      </c>
      <c r="Y40" s="24">
        <v>-58465306</v>
      </c>
      <c r="Z40" s="6">
        <v>-88.82</v>
      </c>
      <c r="AA40" s="22">
        <v>87763116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192591924</v>
      </c>
      <c r="D42" s="19">
        <f>SUM(D43:D46)</f>
        <v>0</v>
      </c>
      <c r="E42" s="20">
        <f t="shared" si="8"/>
        <v>126569002</v>
      </c>
      <c r="F42" s="21">
        <f t="shared" si="8"/>
        <v>72752030</v>
      </c>
      <c r="G42" s="21">
        <f t="shared" si="8"/>
        <v>3384579</v>
      </c>
      <c r="H42" s="21">
        <f t="shared" si="8"/>
        <v>12303218</v>
      </c>
      <c r="I42" s="21">
        <f t="shared" si="8"/>
        <v>12303218</v>
      </c>
      <c r="J42" s="21">
        <f t="shared" si="8"/>
        <v>27991015</v>
      </c>
      <c r="K42" s="21">
        <f t="shared" si="8"/>
        <v>4161630</v>
      </c>
      <c r="L42" s="21">
        <f t="shared" si="8"/>
        <v>9239929</v>
      </c>
      <c r="M42" s="21">
        <f t="shared" si="8"/>
        <v>8166481</v>
      </c>
      <c r="N42" s="21">
        <f t="shared" si="8"/>
        <v>21568040</v>
      </c>
      <c r="O42" s="21">
        <f t="shared" si="8"/>
        <v>9647137</v>
      </c>
      <c r="P42" s="21">
        <f t="shared" si="8"/>
        <v>4022008</v>
      </c>
      <c r="Q42" s="21">
        <f t="shared" si="8"/>
        <v>3901141</v>
      </c>
      <c r="R42" s="21">
        <f t="shared" si="8"/>
        <v>17570286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67129341</v>
      </c>
      <c r="X42" s="21">
        <f t="shared" si="8"/>
        <v>54564012</v>
      </c>
      <c r="Y42" s="21">
        <f t="shared" si="8"/>
        <v>12565329</v>
      </c>
      <c r="Z42" s="4">
        <f>+IF(X42&lt;&gt;0,+(Y42/X42)*100,0)</f>
        <v>23.02860170912652</v>
      </c>
      <c r="AA42" s="19">
        <f>SUM(AA43:AA46)</f>
        <v>72752030</v>
      </c>
    </row>
    <row r="43" spans="1:27" ht="12.75">
      <c r="A43" s="5" t="s">
        <v>46</v>
      </c>
      <c r="B43" s="3"/>
      <c r="C43" s="22">
        <v>102382762</v>
      </c>
      <c r="D43" s="22"/>
      <c r="E43" s="23">
        <v>88174470</v>
      </c>
      <c r="F43" s="24">
        <v>51373749</v>
      </c>
      <c r="G43" s="24">
        <v>1009939</v>
      </c>
      <c r="H43" s="24">
        <v>10262340</v>
      </c>
      <c r="I43" s="24">
        <v>10262340</v>
      </c>
      <c r="J43" s="24">
        <v>21534619</v>
      </c>
      <c r="K43" s="24">
        <v>1112088</v>
      </c>
      <c r="L43" s="24">
        <v>6352756</v>
      </c>
      <c r="M43" s="24">
        <v>6031503</v>
      </c>
      <c r="N43" s="24">
        <v>13496347</v>
      </c>
      <c r="O43" s="24">
        <v>6824839</v>
      </c>
      <c r="P43" s="24">
        <v>1619774</v>
      </c>
      <c r="Q43" s="24">
        <v>1570929</v>
      </c>
      <c r="R43" s="24">
        <v>10015542</v>
      </c>
      <c r="S43" s="24"/>
      <c r="T43" s="24"/>
      <c r="U43" s="24"/>
      <c r="V43" s="24"/>
      <c r="W43" s="24">
        <v>45046508</v>
      </c>
      <c r="X43" s="24">
        <v>38530305</v>
      </c>
      <c r="Y43" s="24">
        <v>6516203</v>
      </c>
      <c r="Z43" s="6">
        <v>16.91</v>
      </c>
      <c r="AA43" s="22">
        <v>51373749</v>
      </c>
    </row>
    <row r="44" spans="1:27" ht="12.75">
      <c r="A44" s="5" t="s">
        <v>47</v>
      </c>
      <c r="B44" s="3"/>
      <c r="C44" s="22">
        <v>40059444</v>
      </c>
      <c r="D44" s="22"/>
      <c r="E44" s="23">
        <v>14706989</v>
      </c>
      <c r="F44" s="24">
        <v>8478936</v>
      </c>
      <c r="G44" s="24">
        <v>781064</v>
      </c>
      <c r="H44" s="24">
        <v>655056</v>
      </c>
      <c r="I44" s="24">
        <v>655056</v>
      </c>
      <c r="J44" s="24">
        <v>2091176</v>
      </c>
      <c r="K44" s="24">
        <v>1063465</v>
      </c>
      <c r="L44" s="24">
        <v>935323</v>
      </c>
      <c r="M44" s="24">
        <v>780770</v>
      </c>
      <c r="N44" s="24">
        <v>2779558</v>
      </c>
      <c r="O44" s="24">
        <v>1051886</v>
      </c>
      <c r="P44" s="24">
        <v>877753</v>
      </c>
      <c r="Q44" s="24">
        <v>1052338</v>
      </c>
      <c r="R44" s="24">
        <v>2981977</v>
      </c>
      <c r="S44" s="24"/>
      <c r="T44" s="24"/>
      <c r="U44" s="24"/>
      <c r="V44" s="24"/>
      <c r="W44" s="24">
        <v>7852711</v>
      </c>
      <c r="X44" s="24">
        <v>6359202</v>
      </c>
      <c r="Y44" s="24">
        <v>1493509</v>
      </c>
      <c r="Z44" s="6">
        <v>23.49</v>
      </c>
      <c r="AA44" s="22">
        <v>8478936</v>
      </c>
    </row>
    <row r="45" spans="1:27" ht="12.75">
      <c r="A45" s="5" t="s">
        <v>48</v>
      </c>
      <c r="B45" s="3"/>
      <c r="C45" s="25">
        <v>24440934</v>
      </c>
      <c r="D45" s="25"/>
      <c r="E45" s="26">
        <v>11906377</v>
      </c>
      <c r="F45" s="27">
        <v>7999586</v>
      </c>
      <c r="G45" s="27">
        <v>666272</v>
      </c>
      <c r="H45" s="27">
        <v>461323</v>
      </c>
      <c r="I45" s="27">
        <v>461323</v>
      </c>
      <c r="J45" s="27">
        <v>1588918</v>
      </c>
      <c r="K45" s="27">
        <v>832129</v>
      </c>
      <c r="L45" s="27">
        <v>995860</v>
      </c>
      <c r="M45" s="27">
        <v>595686</v>
      </c>
      <c r="N45" s="27">
        <v>2423675</v>
      </c>
      <c r="O45" s="27">
        <v>895823</v>
      </c>
      <c r="P45" s="27">
        <v>758501</v>
      </c>
      <c r="Q45" s="27">
        <v>473864</v>
      </c>
      <c r="R45" s="27">
        <v>2128188</v>
      </c>
      <c r="S45" s="27"/>
      <c r="T45" s="27"/>
      <c r="U45" s="27"/>
      <c r="V45" s="27"/>
      <c r="W45" s="27">
        <v>6140781</v>
      </c>
      <c r="X45" s="27">
        <v>5999688</v>
      </c>
      <c r="Y45" s="27">
        <v>141093</v>
      </c>
      <c r="Z45" s="7">
        <v>2.35</v>
      </c>
      <c r="AA45" s="25">
        <v>7999586</v>
      </c>
    </row>
    <row r="46" spans="1:27" ht="12.75">
      <c r="A46" s="5" t="s">
        <v>49</v>
      </c>
      <c r="B46" s="3"/>
      <c r="C46" s="22">
        <v>25708784</v>
      </c>
      <c r="D46" s="22"/>
      <c r="E46" s="23">
        <v>11781166</v>
      </c>
      <c r="F46" s="24">
        <v>4899759</v>
      </c>
      <c r="G46" s="24">
        <v>927304</v>
      </c>
      <c r="H46" s="24">
        <v>924499</v>
      </c>
      <c r="I46" s="24">
        <v>924499</v>
      </c>
      <c r="J46" s="24">
        <v>2776302</v>
      </c>
      <c r="K46" s="24">
        <v>1153948</v>
      </c>
      <c r="L46" s="24">
        <v>955990</v>
      </c>
      <c r="M46" s="24">
        <v>758522</v>
      </c>
      <c r="N46" s="24">
        <v>2868460</v>
      </c>
      <c r="O46" s="24">
        <v>874589</v>
      </c>
      <c r="P46" s="24">
        <v>765980</v>
      </c>
      <c r="Q46" s="24">
        <v>804010</v>
      </c>
      <c r="R46" s="24">
        <v>2444579</v>
      </c>
      <c r="S46" s="24"/>
      <c r="T46" s="24"/>
      <c r="U46" s="24"/>
      <c r="V46" s="24"/>
      <c r="W46" s="24">
        <v>8089341</v>
      </c>
      <c r="X46" s="24">
        <v>3674817</v>
      </c>
      <c r="Y46" s="24">
        <v>4414524</v>
      </c>
      <c r="Z46" s="6">
        <v>120.13</v>
      </c>
      <c r="AA46" s="22">
        <v>4899759</v>
      </c>
    </row>
    <row r="47" spans="1:27" ht="12.75">
      <c r="A47" s="2" t="s">
        <v>50</v>
      </c>
      <c r="B47" s="8" t="s">
        <v>51</v>
      </c>
      <c r="C47" s="19">
        <v>64762</v>
      </c>
      <c r="D47" s="19"/>
      <c r="E47" s="20">
        <v>483180</v>
      </c>
      <c r="F47" s="21">
        <v>8069930</v>
      </c>
      <c r="G47" s="21">
        <v>9178</v>
      </c>
      <c r="H47" s="21">
        <v>8618</v>
      </c>
      <c r="I47" s="21">
        <v>8618</v>
      </c>
      <c r="J47" s="21">
        <v>26414</v>
      </c>
      <c r="K47" s="21">
        <v>1255</v>
      </c>
      <c r="L47" s="21">
        <v>842</v>
      </c>
      <c r="M47" s="21"/>
      <c r="N47" s="21">
        <v>2097</v>
      </c>
      <c r="O47" s="21"/>
      <c r="P47" s="21">
        <v>7670</v>
      </c>
      <c r="Q47" s="21"/>
      <c r="R47" s="21">
        <v>7670</v>
      </c>
      <c r="S47" s="21"/>
      <c r="T47" s="21"/>
      <c r="U47" s="21"/>
      <c r="V47" s="21"/>
      <c r="W47" s="21">
        <v>36181</v>
      </c>
      <c r="X47" s="21">
        <v>6052446</v>
      </c>
      <c r="Y47" s="21">
        <v>-6016265</v>
      </c>
      <c r="Z47" s="4">
        <v>-99.4</v>
      </c>
      <c r="AA47" s="19">
        <v>8069930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332889909</v>
      </c>
      <c r="D48" s="40">
        <f>+D28+D32+D38+D42+D47</f>
        <v>0</v>
      </c>
      <c r="E48" s="41">
        <f t="shared" si="9"/>
        <v>245150237</v>
      </c>
      <c r="F48" s="42">
        <f t="shared" si="9"/>
        <v>288030879</v>
      </c>
      <c r="G48" s="42">
        <f t="shared" si="9"/>
        <v>9829690</v>
      </c>
      <c r="H48" s="42">
        <f t="shared" si="9"/>
        <v>20759495</v>
      </c>
      <c r="I48" s="42">
        <f t="shared" si="9"/>
        <v>20759495</v>
      </c>
      <c r="J48" s="42">
        <f t="shared" si="9"/>
        <v>51348680</v>
      </c>
      <c r="K48" s="42">
        <f t="shared" si="9"/>
        <v>11283636</v>
      </c>
      <c r="L48" s="42">
        <f t="shared" si="9"/>
        <v>17778360</v>
      </c>
      <c r="M48" s="42">
        <f t="shared" si="9"/>
        <v>15104618</v>
      </c>
      <c r="N48" s="42">
        <f t="shared" si="9"/>
        <v>44166614</v>
      </c>
      <c r="O48" s="42">
        <f t="shared" si="9"/>
        <v>17631356</v>
      </c>
      <c r="P48" s="42">
        <f t="shared" si="9"/>
        <v>10940737</v>
      </c>
      <c r="Q48" s="42">
        <f t="shared" si="9"/>
        <v>10646374</v>
      </c>
      <c r="R48" s="42">
        <f t="shared" si="9"/>
        <v>39218467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134733761</v>
      </c>
      <c r="X48" s="42">
        <f t="shared" si="9"/>
        <v>216023097</v>
      </c>
      <c r="Y48" s="42">
        <f t="shared" si="9"/>
        <v>-81289336</v>
      </c>
      <c r="Z48" s="43">
        <f>+IF(X48&lt;&gt;0,+(Y48/X48)*100,0)</f>
        <v>-37.629928062738585</v>
      </c>
      <c r="AA48" s="40">
        <f>+AA28+AA32+AA38+AA42+AA47</f>
        <v>288030879</v>
      </c>
    </row>
    <row r="49" spans="1:27" ht="12.75">
      <c r="A49" s="14" t="s">
        <v>88</v>
      </c>
      <c r="B49" s="15"/>
      <c r="C49" s="44">
        <f aca="true" t="shared" si="10" ref="C49:Y49">+C25-C48</f>
        <v>-87707583</v>
      </c>
      <c r="D49" s="44">
        <f>+D25-D48</f>
        <v>0</v>
      </c>
      <c r="E49" s="45">
        <f t="shared" si="10"/>
        <v>37067967</v>
      </c>
      <c r="F49" s="46">
        <f t="shared" si="10"/>
        <v>-192558971</v>
      </c>
      <c r="G49" s="46">
        <f t="shared" si="10"/>
        <v>39738405</v>
      </c>
      <c r="H49" s="46">
        <f t="shared" si="10"/>
        <v>-9605004</v>
      </c>
      <c r="I49" s="46">
        <f t="shared" si="10"/>
        <v>-9605004</v>
      </c>
      <c r="J49" s="46">
        <f t="shared" si="10"/>
        <v>20528397</v>
      </c>
      <c r="K49" s="46">
        <f t="shared" si="10"/>
        <v>1214426</v>
      </c>
      <c r="L49" s="46">
        <f t="shared" si="10"/>
        <v>-4660793</v>
      </c>
      <c r="M49" s="46">
        <f t="shared" si="10"/>
        <v>6101710</v>
      </c>
      <c r="N49" s="46">
        <f t="shared" si="10"/>
        <v>2655343</v>
      </c>
      <c r="O49" s="46">
        <f t="shared" si="10"/>
        <v>-3763267</v>
      </c>
      <c r="P49" s="46">
        <f t="shared" si="10"/>
        <v>-350002</v>
      </c>
      <c r="Q49" s="46">
        <f t="shared" si="10"/>
        <v>33184684</v>
      </c>
      <c r="R49" s="46">
        <f t="shared" si="10"/>
        <v>29071415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52255155</v>
      </c>
      <c r="X49" s="46">
        <f>IF(F25=F48,0,X25-X48)</f>
        <v>-144419178</v>
      </c>
      <c r="Y49" s="46">
        <f t="shared" si="10"/>
        <v>196674333</v>
      </c>
      <c r="Z49" s="47">
        <f>+IF(X49&lt;&gt;0,+(Y49/X49)*100,0)</f>
        <v>-136.1829749508753</v>
      </c>
      <c r="AA49" s="44">
        <f>+AA25-AA48</f>
        <v>-192558971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62018615</v>
      </c>
      <c r="D5" s="19">
        <f>SUM(D6:D8)</f>
        <v>0</v>
      </c>
      <c r="E5" s="20">
        <f t="shared" si="0"/>
        <v>40268039</v>
      </c>
      <c r="F5" s="21">
        <f t="shared" si="0"/>
        <v>40268428</v>
      </c>
      <c r="G5" s="21">
        <f t="shared" si="0"/>
        <v>10412453</v>
      </c>
      <c r="H5" s="21">
        <f t="shared" si="0"/>
        <v>384748</v>
      </c>
      <c r="I5" s="21">
        <f t="shared" si="0"/>
        <v>2918806</v>
      </c>
      <c r="J5" s="21">
        <f t="shared" si="0"/>
        <v>13716007</v>
      </c>
      <c r="K5" s="21">
        <f t="shared" si="0"/>
        <v>532548</v>
      </c>
      <c r="L5" s="21">
        <f t="shared" si="0"/>
        <v>10783993</v>
      </c>
      <c r="M5" s="21">
        <f t="shared" si="0"/>
        <v>13966120</v>
      </c>
      <c r="N5" s="21">
        <f t="shared" si="0"/>
        <v>25282661</v>
      </c>
      <c r="O5" s="21">
        <f t="shared" si="0"/>
        <v>-1831330</v>
      </c>
      <c r="P5" s="21">
        <f t="shared" si="0"/>
        <v>368891</v>
      </c>
      <c r="Q5" s="21">
        <f t="shared" si="0"/>
        <v>1265513</v>
      </c>
      <c r="R5" s="21">
        <f t="shared" si="0"/>
        <v>-196926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38801742</v>
      </c>
      <c r="X5" s="21">
        <f t="shared" si="0"/>
        <v>30201322</v>
      </c>
      <c r="Y5" s="21">
        <f t="shared" si="0"/>
        <v>8600420</v>
      </c>
      <c r="Z5" s="4">
        <f>+IF(X5&lt;&gt;0,+(Y5/X5)*100,0)</f>
        <v>28.47696534608651</v>
      </c>
      <c r="AA5" s="19">
        <f>SUM(AA6:AA8)</f>
        <v>40268428</v>
      </c>
    </row>
    <row r="6" spans="1:27" ht="12.75">
      <c r="A6" s="5" t="s">
        <v>32</v>
      </c>
      <c r="B6" s="3"/>
      <c r="C6" s="22">
        <v>53772139</v>
      </c>
      <c r="D6" s="22"/>
      <c r="E6" s="23">
        <v>20994905</v>
      </c>
      <c r="F6" s="24">
        <v>20994905</v>
      </c>
      <c r="G6" s="24">
        <v>10216952</v>
      </c>
      <c r="H6" s="24">
        <v>176056</v>
      </c>
      <c r="I6" s="24">
        <v>213542</v>
      </c>
      <c r="J6" s="24">
        <v>10606550</v>
      </c>
      <c r="K6" s="24">
        <v>228940</v>
      </c>
      <c r="L6" s="24">
        <v>343842</v>
      </c>
      <c r="M6" s="24">
        <v>13694401</v>
      </c>
      <c r="N6" s="24">
        <v>14267183</v>
      </c>
      <c r="O6" s="24">
        <v>408907</v>
      </c>
      <c r="P6" s="24">
        <v>201296</v>
      </c>
      <c r="Q6" s="24">
        <v>870641</v>
      </c>
      <c r="R6" s="24">
        <v>1480844</v>
      </c>
      <c r="S6" s="24"/>
      <c r="T6" s="24"/>
      <c r="U6" s="24"/>
      <c r="V6" s="24"/>
      <c r="W6" s="24">
        <v>26354577</v>
      </c>
      <c r="X6" s="24">
        <v>15746177</v>
      </c>
      <c r="Y6" s="24">
        <v>10608400</v>
      </c>
      <c r="Z6" s="6">
        <v>67.37</v>
      </c>
      <c r="AA6" s="22">
        <v>20994905</v>
      </c>
    </row>
    <row r="7" spans="1:27" ht="12.75">
      <c r="A7" s="5" t="s">
        <v>33</v>
      </c>
      <c r="B7" s="3"/>
      <c r="C7" s="25">
        <v>8246476</v>
      </c>
      <c r="D7" s="25"/>
      <c r="E7" s="26">
        <v>19273134</v>
      </c>
      <c r="F7" s="27">
        <v>19273523</v>
      </c>
      <c r="G7" s="27">
        <v>195501</v>
      </c>
      <c r="H7" s="27">
        <v>208692</v>
      </c>
      <c r="I7" s="27">
        <v>2705264</v>
      </c>
      <c r="J7" s="27">
        <v>3109457</v>
      </c>
      <c r="K7" s="27">
        <v>303608</v>
      </c>
      <c r="L7" s="27">
        <v>10440151</v>
      </c>
      <c r="M7" s="27">
        <v>271719</v>
      </c>
      <c r="N7" s="27">
        <v>11015478</v>
      </c>
      <c r="O7" s="27">
        <v>-2240237</v>
      </c>
      <c r="P7" s="27">
        <v>167595</v>
      </c>
      <c r="Q7" s="27">
        <v>394872</v>
      </c>
      <c r="R7" s="27">
        <v>-1677770</v>
      </c>
      <c r="S7" s="27"/>
      <c r="T7" s="27"/>
      <c r="U7" s="27"/>
      <c r="V7" s="27"/>
      <c r="W7" s="27">
        <v>12447165</v>
      </c>
      <c r="X7" s="27">
        <v>14455145</v>
      </c>
      <c r="Y7" s="27">
        <v>-2007980</v>
      </c>
      <c r="Z7" s="7">
        <v>-13.89</v>
      </c>
      <c r="AA7" s="25">
        <v>19273523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741902</v>
      </c>
      <c r="D9" s="19">
        <f>SUM(D10:D14)</f>
        <v>0</v>
      </c>
      <c r="E9" s="20">
        <f t="shared" si="1"/>
        <v>1149450</v>
      </c>
      <c r="F9" s="21">
        <f t="shared" si="1"/>
        <v>1149450</v>
      </c>
      <c r="G9" s="21">
        <f t="shared" si="1"/>
        <v>3877</v>
      </c>
      <c r="H9" s="21">
        <f t="shared" si="1"/>
        <v>2674</v>
      </c>
      <c r="I9" s="21">
        <f t="shared" si="1"/>
        <v>48391</v>
      </c>
      <c r="J9" s="21">
        <f t="shared" si="1"/>
        <v>54942</v>
      </c>
      <c r="K9" s="21">
        <f t="shared" si="1"/>
        <v>210869</v>
      </c>
      <c r="L9" s="21">
        <f t="shared" si="1"/>
        <v>132250</v>
      </c>
      <c r="M9" s="21">
        <f t="shared" si="1"/>
        <v>70095</v>
      </c>
      <c r="N9" s="21">
        <f t="shared" si="1"/>
        <v>413214</v>
      </c>
      <c r="O9" s="21">
        <f t="shared" si="1"/>
        <v>184866</v>
      </c>
      <c r="P9" s="21">
        <f t="shared" si="1"/>
        <v>79497</v>
      </c>
      <c r="Q9" s="21">
        <f t="shared" si="1"/>
        <v>56744</v>
      </c>
      <c r="R9" s="21">
        <f t="shared" si="1"/>
        <v>321107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789263</v>
      </c>
      <c r="X9" s="21">
        <f t="shared" si="1"/>
        <v>862083</v>
      </c>
      <c r="Y9" s="21">
        <f t="shared" si="1"/>
        <v>-72820</v>
      </c>
      <c r="Z9" s="4">
        <f>+IF(X9&lt;&gt;0,+(Y9/X9)*100,0)</f>
        <v>-8.446982483125174</v>
      </c>
      <c r="AA9" s="19">
        <f>SUM(AA10:AA14)</f>
        <v>1149450</v>
      </c>
    </row>
    <row r="10" spans="1:27" ht="12.75">
      <c r="A10" s="5" t="s">
        <v>36</v>
      </c>
      <c r="B10" s="3"/>
      <c r="C10" s="22">
        <v>729736</v>
      </c>
      <c r="D10" s="22"/>
      <c r="E10" s="23">
        <v>1128330</v>
      </c>
      <c r="F10" s="24">
        <v>1128330</v>
      </c>
      <c r="G10" s="24">
        <v>3135</v>
      </c>
      <c r="H10" s="24">
        <v>1932</v>
      </c>
      <c r="I10" s="24">
        <v>46690</v>
      </c>
      <c r="J10" s="24">
        <v>51757</v>
      </c>
      <c r="K10" s="24">
        <v>210067</v>
      </c>
      <c r="L10" s="24">
        <v>131508</v>
      </c>
      <c r="M10" s="24">
        <v>69353</v>
      </c>
      <c r="N10" s="24">
        <v>410928</v>
      </c>
      <c r="O10" s="24">
        <v>184124</v>
      </c>
      <c r="P10" s="24">
        <v>78702</v>
      </c>
      <c r="Q10" s="24">
        <v>56002</v>
      </c>
      <c r="R10" s="24">
        <v>318828</v>
      </c>
      <c r="S10" s="24"/>
      <c r="T10" s="24"/>
      <c r="U10" s="24"/>
      <c r="V10" s="24"/>
      <c r="W10" s="24">
        <v>781513</v>
      </c>
      <c r="X10" s="24">
        <v>846246</v>
      </c>
      <c r="Y10" s="24">
        <v>-64733</v>
      </c>
      <c r="Z10" s="6">
        <v>-7.65</v>
      </c>
      <c r="AA10" s="22">
        <v>1128330</v>
      </c>
    </row>
    <row r="11" spans="1:27" ht="12.75">
      <c r="A11" s="5" t="s">
        <v>37</v>
      </c>
      <c r="B11" s="3"/>
      <c r="C11" s="22">
        <v>3766</v>
      </c>
      <c r="D11" s="22"/>
      <c r="E11" s="23">
        <v>12120</v>
      </c>
      <c r="F11" s="24">
        <v>12120</v>
      </c>
      <c r="G11" s="24"/>
      <c r="H11" s="24"/>
      <c r="I11" s="24">
        <v>120</v>
      </c>
      <c r="J11" s="24">
        <v>120</v>
      </c>
      <c r="K11" s="24">
        <v>60</v>
      </c>
      <c r="L11" s="24"/>
      <c r="M11" s="24"/>
      <c r="N11" s="24">
        <v>60</v>
      </c>
      <c r="O11" s="24"/>
      <c r="P11" s="24">
        <v>53</v>
      </c>
      <c r="Q11" s="24"/>
      <c r="R11" s="24">
        <v>53</v>
      </c>
      <c r="S11" s="24"/>
      <c r="T11" s="24"/>
      <c r="U11" s="24"/>
      <c r="V11" s="24"/>
      <c r="W11" s="24">
        <v>233</v>
      </c>
      <c r="X11" s="24">
        <v>9087</v>
      </c>
      <c r="Y11" s="24">
        <v>-8854</v>
      </c>
      <c r="Z11" s="6">
        <v>-97.44</v>
      </c>
      <c r="AA11" s="22">
        <v>12120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8400</v>
      </c>
      <c r="D13" s="22"/>
      <c r="E13" s="23">
        <v>9000</v>
      </c>
      <c r="F13" s="24">
        <v>9000</v>
      </c>
      <c r="G13" s="24">
        <v>742</v>
      </c>
      <c r="H13" s="24">
        <v>742</v>
      </c>
      <c r="I13" s="24">
        <v>1581</v>
      </c>
      <c r="J13" s="24">
        <v>3065</v>
      </c>
      <c r="K13" s="24">
        <v>742</v>
      </c>
      <c r="L13" s="24">
        <v>742</v>
      </c>
      <c r="M13" s="24">
        <v>742</v>
      </c>
      <c r="N13" s="24">
        <v>2226</v>
      </c>
      <c r="O13" s="24">
        <v>742</v>
      </c>
      <c r="P13" s="24">
        <v>742</v>
      </c>
      <c r="Q13" s="24">
        <v>742</v>
      </c>
      <c r="R13" s="24">
        <v>2226</v>
      </c>
      <c r="S13" s="24"/>
      <c r="T13" s="24"/>
      <c r="U13" s="24"/>
      <c r="V13" s="24"/>
      <c r="W13" s="24">
        <v>7517</v>
      </c>
      <c r="X13" s="24">
        <v>6750</v>
      </c>
      <c r="Y13" s="24">
        <v>767</v>
      </c>
      <c r="Z13" s="6">
        <v>11.36</v>
      </c>
      <c r="AA13" s="22">
        <v>9000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9346353</v>
      </c>
      <c r="D15" s="19">
        <f>SUM(D16:D18)</f>
        <v>0</v>
      </c>
      <c r="E15" s="20">
        <f t="shared" si="2"/>
        <v>9148571</v>
      </c>
      <c r="F15" s="21">
        <f t="shared" si="2"/>
        <v>9148200</v>
      </c>
      <c r="G15" s="21">
        <f t="shared" si="2"/>
        <v>40975</v>
      </c>
      <c r="H15" s="21">
        <f t="shared" si="2"/>
        <v>1212645</v>
      </c>
      <c r="I15" s="21">
        <f t="shared" si="2"/>
        <v>1737117</v>
      </c>
      <c r="J15" s="21">
        <f t="shared" si="2"/>
        <v>2990737</v>
      </c>
      <c r="K15" s="21">
        <f t="shared" si="2"/>
        <v>202828</v>
      </c>
      <c r="L15" s="21">
        <f t="shared" si="2"/>
        <v>2199324</v>
      </c>
      <c r="M15" s="21">
        <f t="shared" si="2"/>
        <v>700193</v>
      </c>
      <c r="N15" s="21">
        <f t="shared" si="2"/>
        <v>3102345</v>
      </c>
      <c r="O15" s="21">
        <f t="shared" si="2"/>
        <v>108971</v>
      </c>
      <c r="P15" s="21">
        <f t="shared" si="2"/>
        <v>512951</v>
      </c>
      <c r="Q15" s="21">
        <f t="shared" si="2"/>
        <v>911761</v>
      </c>
      <c r="R15" s="21">
        <f t="shared" si="2"/>
        <v>1533683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7626765</v>
      </c>
      <c r="X15" s="21">
        <f t="shared" si="2"/>
        <v>6861150</v>
      </c>
      <c r="Y15" s="21">
        <f t="shared" si="2"/>
        <v>765615</v>
      </c>
      <c r="Z15" s="4">
        <f>+IF(X15&lt;&gt;0,+(Y15/X15)*100,0)</f>
        <v>11.158697885922914</v>
      </c>
      <c r="AA15" s="19">
        <f>SUM(AA16:AA18)</f>
        <v>9148200</v>
      </c>
    </row>
    <row r="16" spans="1:27" ht="12.75">
      <c r="A16" s="5" t="s">
        <v>42</v>
      </c>
      <c r="B16" s="3"/>
      <c r="C16" s="22">
        <v>8327521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1005810</v>
      </c>
      <c r="D17" s="22"/>
      <c r="E17" s="23">
        <v>9128100</v>
      </c>
      <c r="F17" s="24">
        <v>9128100</v>
      </c>
      <c r="G17" s="24">
        <v>40975</v>
      </c>
      <c r="H17" s="24">
        <v>1212645</v>
      </c>
      <c r="I17" s="24">
        <v>1737117</v>
      </c>
      <c r="J17" s="24">
        <v>2990737</v>
      </c>
      <c r="K17" s="24">
        <v>202828</v>
      </c>
      <c r="L17" s="24">
        <v>2199324</v>
      </c>
      <c r="M17" s="24">
        <v>700193</v>
      </c>
      <c r="N17" s="24">
        <v>3102345</v>
      </c>
      <c r="O17" s="24">
        <v>108971</v>
      </c>
      <c r="P17" s="24">
        <v>512951</v>
      </c>
      <c r="Q17" s="24">
        <v>911761</v>
      </c>
      <c r="R17" s="24">
        <v>1533683</v>
      </c>
      <c r="S17" s="24"/>
      <c r="T17" s="24"/>
      <c r="U17" s="24"/>
      <c r="V17" s="24"/>
      <c r="W17" s="24">
        <v>7626765</v>
      </c>
      <c r="X17" s="24">
        <v>6846075</v>
      </c>
      <c r="Y17" s="24">
        <v>780690</v>
      </c>
      <c r="Z17" s="6">
        <v>11.4</v>
      </c>
      <c r="AA17" s="22">
        <v>9128100</v>
      </c>
    </row>
    <row r="18" spans="1:27" ht="12.75">
      <c r="A18" s="5" t="s">
        <v>44</v>
      </c>
      <c r="B18" s="3"/>
      <c r="C18" s="22">
        <v>13022</v>
      </c>
      <c r="D18" s="22"/>
      <c r="E18" s="23">
        <v>20471</v>
      </c>
      <c r="F18" s="24">
        <v>20100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15075</v>
      </c>
      <c r="Y18" s="24">
        <v>-15075</v>
      </c>
      <c r="Z18" s="6">
        <v>-100</v>
      </c>
      <c r="AA18" s="22">
        <v>20100</v>
      </c>
    </row>
    <row r="19" spans="1:27" ht="12.75">
      <c r="A19" s="2" t="s">
        <v>45</v>
      </c>
      <c r="B19" s="8"/>
      <c r="C19" s="19">
        <f aca="true" t="shared" si="3" ref="C19:Y19">SUM(C20:C23)</f>
        <v>16513791</v>
      </c>
      <c r="D19" s="19">
        <f>SUM(D20:D23)</f>
        <v>0</v>
      </c>
      <c r="E19" s="20">
        <f t="shared" si="3"/>
        <v>31347987</v>
      </c>
      <c r="F19" s="21">
        <f t="shared" si="3"/>
        <v>26300984</v>
      </c>
      <c r="G19" s="21">
        <f t="shared" si="3"/>
        <v>1310277</v>
      </c>
      <c r="H19" s="21">
        <f t="shared" si="3"/>
        <v>2039238</v>
      </c>
      <c r="I19" s="21">
        <f t="shared" si="3"/>
        <v>2080649</v>
      </c>
      <c r="J19" s="21">
        <f t="shared" si="3"/>
        <v>5430164</v>
      </c>
      <c r="K19" s="21">
        <f t="shared" si="3"/>
        <v>2100359</v>
      </c>
      <c r="L19" s="21">
        <f t="shared" si="3"/>
        <v>2044856</v>
      </c>
      <c r="M19" s="21">
        <f t="shared" si="3"/>
        <v>1935268</v>
      </c>
      <c r="N19" s="21">
        <f t="shared" si="3"/>
        <v>6080483</v>
      </c>
      <c r="O19" s="21">
        <f t="shared" si="3"/>
        <v>-2953757</v>
      </c>
      <c r="P19" s="21">
        <f t="shared" si="3"/>
        <v>2103504</v>
      </c>
      <c r="Q19" s="21">
        <f t="shared" si="3"/>
        <v>1511761</v>
      </c>
      <c r="R19" s="21">
        <f t="shared" si="3"/>
        <v>661508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12172155</v>
      </c>
      <c r="X19" s="21">
        <f t="shared" si="3"/>
        <v>19725734</v>
      </c>
      <c r="Y19" s="21">
        <f t="shared" si="3"/>
        <v>-7553579</v>
      </c>
      <c r="Z19" s="4">
        <f>+IF(X19&lt;&gt;0,+(Y19/X19)*100,0)</f>
        <v>-38.29301865268993</v>
      </c>
      <c r="AA19" s="19">
        <f>SUM(AA20:AA23)</f>
        <v>26300984</v>
      </c>
    </row>
    <row r="20" spans="1:27" ht="12.75">
      <c r="A20" s="5" t="s">
        <v>46</v>
      </c>
      <c r="B20" s="3"/>
      <c r="C20" s="22">
        <v>10154007</v>
      </c>
      <c r="D20" s="22"/>
      <c r="E20" s="23">
        <v>10724059</v>
      </c>
      <c r="F20" s="24">
        <v>10724057</v>
      </c>
      <c r="G20" s="24">
        <v>768699</v>
      </c>
      <c r="H20" s="24">
        <v>923414</v>
      </c>
      <c r="I20" s="24">
        <v>823869</v>
      </c>
      <c r="J20" s="24">
        <v>2515982</v>
      </c>
      <c r="K20" s="24">
        <v>814455</v>
      </c>
      <c r="L20" s="24">
        <v>736979</v>
      </c>
      <c r="M20" s="24">
        <v>536220</v>
      </c>
      <c r="N20" s="24">
        <v>2087654</v>
      </c>
      <c r="O20" s="24">
        <v>1109550</v>
      </c>
      <c r="P20" s="24">
        <v>806194</v>
      </c>
      <c r="Q20" s="24">
        <v>803168</v>
      </c>
      <c r="R20" s="24">
        <v>2718912</v>
      </c>
      <c r="S20" s="24"/>
      <c r="T20" s="24"/>
      <c r="U20" s="24"/>
      <c r="V20" s="24"/>
      <c r="W20" s="24">
        <v>7322548</v>
      </c>
      <c r="X20" s="24">
        <v>8043041</v>
      </c>
      <c r="Y20" s="24">
        <v>-720493</v>
      </c>
      <c r="Z20" s="6">
        <v>-8.96</v>
      </c>
      <c r="AA20" s="22">
        <v>10724057</v>
      </c>
    </row>
    <row r="21" spans="1:27" ht="12.75">
      <c r="A21" s="5" t="s">
        <v>47</v>
      </c>
      <c r="B21" s="3"/>
      <c r="C21" s="22">
        <v>2902054</v>
      </c>
      <c r="D21" s="22"/>
      <c r="E21" s="23">
        <v>16495485</v>
      </c>
      <c r="F21" s="24">
        <v>11448484</v>
      </c>
      <c r="G21" s="24">
        <v>54183</v>
      </c>
      <c r="H21" s="24">
        <v>367337</v>
      </c>
      <c r="I21" s="24">
        <v>511941</v>
      </c>
      <c r="J21" s="24">
        <v>933461</v>
      </c>
      <c r="K21" s="24">
        <v>528308</v>
      </c>
      <c r="L21" s="24">
        <v>561689</v>
      </c>
      <c r="M21" s="24">
        <v>646818</v>
      </c>
      <c r="N21" s="24">
        <v>1736815</v>
      </c>
      <c r="O21" s="24">
        <v>-944797</v>
      </c>
      <c r="P21" s="24">
        <v>531271</v>
      </c>
      <c r="Q21" s="24">
        <v>305308</v>
      </c>
      <c r="R21" s="24">
        <v>-108218</v>
      </c>
      <c r="S21" s="24"/>
      <c r="T21" s="24"/>
      <c r="U21" s="24"/>
      <c r="V21" s="24"/>
      <c r="W21" s="24">
        <v>2562058</v>
      </c>
      <c r="X21" s="24">
        <v>8586364</v>
      </c>
      <c r="Y21" s="24">
        <v>-6024306</v>
      </c>
      <c r="Z21" s="6">
        <v>-70.16</v>
      </c>
      <c r="AA21" s="22">
        <v>11448484</v>
      </c>
    </row>
    <row r="22" spans="1:27" ht="12.75">
      <c r="A22" s="5" t="s">
        <v>48</v>
      </c>
      <c r="B22" s="3"/>
      <c r="C22" s="25">
        <v>1566825</v>
      </c>
      <c r="D22" s="25"/>
      <c r="E22" s="26">
        <v>994981</v>
      </c>
      <c r="F22" s="27">
        <v>994981</v>
      </c>
      <c r="G22" s="27">
        <v>329929</v>
      </c>
      <c r="H22" s="27">
        <v>384379</v>
      </c>
      <c r="I22" s="27">
        <v>375428</v>
      </c>
      <c r="J22" s="27">
        <v>1089736</v>
      </c>
      <c r="K22" s="27">
        <v>385789</v>
      </c>
      <c r="L22" s="27">
        <v>373525</v>
      </c>
      <c r="M22" s="27">
        <v>381616</v>
      </c>
      <c r="N22" s="27">
        <v>1140930</v>
      </c>
      <c r="O22" s="27">
        <v>-1828101</v>
      </c>
      <c r="P22" s="27">
        <v>392484</v>
      </c>
      <c r="Q22" s="27">
        <v>193307</v>
      </c>
      <c r="R22" s="27">
        <v>-1242310</v>
      </c>
      <c r="S22" s="27"/>
      <c r="T22" s="27"/>
      <c r="U22" s="27"/>
      <c r="V22" s="27"/>
      <c r="W22" s="27">
        <v>988356</v>
      </c>
      <c r="X22" s="27">
        <v>746233</v>
      </c>
      <c r="Y22" s="27">
        <v>242123</v>
      </c>
      <c r="Z22" s="7">
        <v>32.45</v>
      </c>
      <c r="AA22" s="25">
        <v>994981</v>
      </c>
    </row>
    <row r="23" spans="1:27" ht="12.75">
      <c r="A23" s="5" t="s">
        <v>49</v>
      </c>
      <c r="B23" s="3"/>
      <c r="C23" s="22">
        <v>1890905</v>
      </c>
      <c r="D23" s="22"/>
      <c r="E23" s="23">
        <v>3133462</v>
      </c>
      <c r="F23" s="24">
        <v>3133462</v>
      </c>
      <c r="G23" s="24">
        <v>157466</v>
      </c>
      <c r="H23" s="24">
        <v>364108</v>
      </c>
      <c r="I23" s="24">
        <v>369411</v>
      </c>
      <c r="J23" s="24">
        <v>890985</v>
      </c>
      <c r="K23" s="24">
        <v>371807</v>
      </c>
      <c r="L23" s="24">
        <v>372663</v>
      </c>
      <c r="M23" s="24">
        <v>370614</v>
      </c>
      <c r="N23" s="24">
        <v>1115084</v>
      </c>
      <c r="O23" s="24">
        <v>-1290409</v>
      </c>
      <c r="P23" s="24">
        <v>373555</v>
      </c>
      <c r="Q23" s="24">
        <v>209978</v>
      </c>
      <c r="R23" s="24">
        <v>-706876</v>
      </c>
      <c r="S23" s="24"/>
      <c r="T23" s="24"/>
      <c r="U23" s="24"/>
      <c r="V23" s="24"/>
      <c r="W23" s="24">
        <v>1299193</v>
      </c>
      <c r="X23" s="24">
        <v>2350096</v>
      </c>
      <c r="Y23" s="24">
        <v>-1050903</v>
      </c>
      <c r="Z23" s="6">
        <v>-44.72</v>
      </c>
      <c r="AA23" s="22">
        <v>3133462</v>
      </c>
    </row>
    <row r="24" spans="1:27" ht="12.75">
      <c r="A24" s="2" t="s">
        <v>50</v>
      </c>
      <c r="B24" s="8" t="s">
        <v>51</v>
      </c>
      <c r="C24" s="19">
        <v>347</v>
      </c>
      <c r="D24" s="19"/>
      <c r="E24" s="20">
        <v>347</v>
      </c>
      <c r="F24" s="21">
        <v>347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260</v>
      </c>
      <c r="Y24" s="21">
        <v>-260</v>
      </c>
      <c r="Z24" s="4">
        <v>-100</v>
      </c>
      <c r="AA24" s="19">
        <v>347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88621008</v>
      </c>
      <c r="D25" s="40">
        <f>+D5+D9+D15+D19+D24</f>
        <v>0</v>
      </c>
      <c r="E25" s="41">
        <f t="shared" si="4"/>
        <v>81914394</v>
      </c>
      <c r="F25" s="42">
        <f t="shared" si="4"/>
        <v>76867409</v>
      </c>
      <c r="G25" s="42">
        <f t="shared" si="4"/>
        <v>11767582</v>
      </c>
      <c r="H25" s="42">
        <f t="shared" si="4"/>
        <v>3639305</v>
      </c>
      <c r="I25" s="42">
        <f t="shared" si="4"/>
        <v>6784963</v>
      </c>
      <c r="J25" s="42">
        <f t="shared" si="4"/>
        <v>22191850</v>
      </c>
      <c r="K25" s="42">
        <f t="shared" si="4"/>
        <v>3046604</v>
      </c>
      <c r="L25" s="42">
        <f t="shared" si="4"/>
        <v>15160423</v>
      </c>
      <c r="M25" s="42">
        <f t="shared" si="4"/>
        <v>16671676</v>
      </c>
      <c r="N25" s="42">
        <f t="shared" si="4"/>
        <v>34878703</v>
      </c>
      <c r="O25" s="42">
        <f t="shared" si="4"/>
        <v>-4491250</v>
      </c>
      <c r="P25" s="42">
        <f t="shared" si="4"/>
        <v>3064843</v>
      </c>
      <c r="Q25" s="42">
        <f t="shared" si="4"/>
        <v>3745779</v>
      </c>
      <c r="R25" s="42">
        <f t="shared" si="4"/>
        <v>2319372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59389925</v>
      </c>
      <c r="X25" s="42">
        <f t="shared" si="4"/>
        <v>57650549</v>
      </c>
      <c r="Y25" s="42">
        <f t="shared" si="4"/>
        <v>1739376</v>
      </c>
      <c r="Z25" s="43">
        <f>+IF(X25&lt;&gt;0,+(Y25/X25)*100,0)</f>
        <v>3.0171022308911577</v>
      </c>
      <c r="AA25" s="40">
        <f>+AA5+AA9+AA15+AA19+AA24</f>
        <v>76867409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31578405</v>
      </c>
      <c r="D28" s="19">
        <f>SUM(D29:D31)</f>
        <v>0</v>
      </c>
      <c r="E28" s="20">
        <f t="shared" si="5"/>
        <v>28214850</v>
      </c>
      <c r="F28" s="21">
        <f t="shared" si="5"/>
        <v>29360515</v>
      </c>
      <c r="G28" s="21">
        <f t="shared" si="5"/>
        <v>1839788</v>
      </c>
      <c r="H28" s="21">
        <f t="shared" si="5"/>
        <v>1459886</v>
      </c>
      <c r="I28" s="21">
        <f t="shared" si="5"/>
        <v>4335913</v>
      </c>
      <c r="J28" s="21">
        <f t="shared" si="5"/>
        <v>7635587</v>
      </c>
      <c r="K28" s="21">
        <f t="shared" si="5"/>
        <v>1747705</v>
      </c>
      <c r="L28" s="21">
        <f t="shared" si="5"/>
        <v>2136262</v>
      </c>
      <c r="M28" s="21">
        <f t="shared" si="5"/>
        <v>3494256</v>
      </c>
      <c r="N28" s="21">
        <f t="shared" si="5"/>
        <v>7378223</v>
      </c>
      <c r="O28" s="21">
        <f t="shared" si="5"/>
        <v>-451630</v>
      </c>
      <c r="P28" s="21">
        <f t="shared" si="5"/>
        <v>2316487</v>
      </c>
      <c r="Q28" s="21">
        <f t="shared" si="5"/>
        <v>1977859</v>
      </c>
      <c r="R28" s="21">
        <f t="shared" si="5"/>
        <v>3842716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18856526</v>
      </c>
      <c r="X28" s="21">
        <f t="shared" si="5"/>
        <v>22020343</v>
      </c>
      <c r="Y28" s="21">
        <f t="shared" si="5"/>
        <v>-3163817</v>
      </c>
      <c r="Z28" s="4">
        <f>+IF(X28&lt;&gt;0,+(Y28/X28)*100,0)</f>
        <v>-14.367700811926499</v>
      </c>
      <c r="AA28" s="19">
        <f>SUM(AA29:AA31)</f>
        <v>29360515</v>
      </c>
    </row>
    <row r="29" spans="1:27" ht="12.75">
      <c r="A29" s="5" t="s">
        <v>32</v>
      </c>
      <c r="B29" s="3"/>
      <c r="C29" s="22">
        <v>12031193</v>
      </c>
      <c r="D29" s="22"/>
      <c r="E29" s="23">
        <v>13329531</v>
      </c>
      <c r="F29" s="24">
        <v>12526119</v>
      </c>
      <c r="G29" s="24">
        <v>997238</v>
      </c>
      <c r="H29" s="24">
        <v>418034</v>
      </c>
      <c r="I29" s="24">
        <v>464537</v>
      </c>
      <c r="J29" s="24">
        <v>1879809</v>
      </c>
      <c r="K29" s="24">
        <v>385394</v>
      </c>
      <c r="L29" s="24">
        <v>486868</v>
      </c>
      <c r="M29" s="24">
        <v>621940</v>
      </c>
      <c r="N29" s="24">
        <v>1494202</v>
      </c>
      <c r="O29" s="24">
        <v>950701</v>
      </c>
      <c r="P29" s="24">
        <v>809212</v>
      </c>
      <c r="Q29" s="24">
        <v>642946</v>
      </c>
      <c r="R29" s="24">
        <v>2402859</v>
      </c>
      <c r="S29" s="24"/>
      <c r="T29" s="24"/>
      <c r="U29" s="24"/>
      <c r="V29" s="24"/>
      <c r="W29" s="24">
        <v>5776870</v>
      </c>
      <c r="X29" s="24">
        <v>9394572</v>
      </c>
      <c r="Y29" s="24">
        <v>-3617702</v>
      </c>
      <c r="Z29" s="6">
        <v>-38.51</v>
      </c>
      <c r="AA29" s="22">
        <v>12526119</v>
      </c>
    </row>
    <row r="30" spans="1:27" ht="12.75">
      <c r="A30" s="5" t="s">
        <v>33</v>
      </c>
      <c r="B30" s="3"/>
      <c r="C30" s="25">
        <v>19547212</v>
      </c>
      <c r="D30" s="25"/>
      <c r="E30" s="26">
        <v>14885319</v>
      </c>
      <c r="F30" s="27">
        <v>16834396</v>
      </c>
      <c r="G30" s="27">
        <v>842550</v>
      </c>
      <c r="H30" s="27">
        <v>1041852</v>
      </c>
      <c r="I30" s="27">
        <v>3871376</v>
      </c>
      <c r="J30" s="27">
        <v>5755778</v>
      </c>
      <c r="K30" s="27">
        <v>1362311</v>
      </c>
      <c r="L30" s="27">
        <v>1649394</v>
      </c>
      <c r="M30" s="27">
        <v>2872316</v>
      </c>
      <c r="N30" s="27">
        <v>5884021</v>
      </c>
      <c r="O30" s="27">
        <v>-1402331</v>
      </c>
      <c r="P30" s="27">
        <v>1507275</v>
      </c>
      <c r="Q30" s="27">
        <v>1334913</v>
      </c>
      <c r="R30" s="27">
        <v>1439857</v>
      </c>
      <c r="S30" s="27"/>
      <c r="T30" s="27"/>
      <c r="U30" s="27"/>
      <c r="V30" s="27"/>
      <c r="W30" s="27">
        <v>13079656</v>
      </c>
      <c r="X30" s="27">
        <v>12625771</v>
      </c>
      <c r="Y30" s="27">
        <v>453885</v>
      </c>
      <c r="Z30" s="7">
        <v>3.59</v>
      </c>
      <c r="AA30" s="25">
        <v>16834396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3092591</v>
      </c>
      <c r="D32" s="19">
        <f>SUM(D33:D37)</f>
        <v>0</v>
      </c>
      <c r="E32" s="20">
        <f t="shared" si="6"/>
        <v>3162642</v>
      </c>
      <c r="F32" s="21">
        <f t="shared" si="6"/>
        <v>3294745</v>
      </c>
      <c r="G32" s="21">
        <f t="shared" si="6"/>
        <v>232386</v>
      </c>
      <c r="H32" s="21">
        <f t="shared" si="6"/>
        <v>190731</v>
      </c>
      <c r="I32" s="21">
        <f t="shared" si="6"/>
        <v>1730486</v>
      </c>
      <c r="J32" s="21">
        <f t="shared" si="6"/>
        <v>2153603</v>
      </c>
      <c r="K32" s="21">
        <f t="shared" si="6"/>
        <v>197534</v>
      </c>
      <c r="L32" s="21">
        <f t="shared" si="6"/>
        <v>324228</v>
      </c>
      <c r="M32" s="21">
        <f t="shared" si="6"/>
        <v>199007</v>
      </c>
      <c r="N32" s="21">
        <f t="shared" si="6"/>
        <v>720769</v>
      </c>
      <c r="O32" s="21">
        <f t="shared" si="6"/>
        <v>-322294</v>
      </c>
      <c r="P32" s="21">
        <f t="shared" si="6"/>
        <v>211328</v>
      </c>
      <c r="Q32" s="21">
        <f t="shared" si="6"/>
        <v>180282</v>
      </c>
      <c r="R32" s="21">
        <f t="shared" si="6"/>
        <v>69316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2943688</v>
      </c>
      <c r="X32" s="21">
        <f t="shared" si="6"/>
        <v>2471047</v>
      </c>
      <c r="Y32" s="21">
        <f t="shared" si="6"/>
        <v>472641</v>
      </c>
      <c r="Z32" s="4">
        <f>+IF(X32&lt;&gt;0,+(Y32/X32)*100,0)</f>
        <v>19.12715541226047</v>
      </c>
      <c r="AA32" s="19">
        <f>SUM(AA33:AA37)</f>
        <v>3294745</v>
      </c>
    </row>
    <row r="33" spans="1:27" ht="12.75">
      <c r="A33" s="5" t="s">
        <v>36</v>
      </c>
      <c r="B33" s="3"/>
      <c r="C33" s="22">
        <v>2686004</v>
      </c>
      <c r="D33" s="22"/>
      <c r="E33" s="23">
        <v>2720541</v>
      </c>
      <c r="F33" s="24">
        <v>2806020</v>
      </c>
      <c r="G33" s="24">
        <v>191137</v>
      </c>
      <c r="H33" s="24">
        <v>162673</v>
      </c>
      <c r="I33" s="24">
        <v>958059</v>
      </c>
      <c r="J33" s="24">
        <v>1311869</v>
      </c>
      <c r="K33" s="24">
        <v>173469</v>
      </c>
      <c r="L33" s="24">
        <v>294787</v>
      </c>
      <c r="M33" s="24">
        <v>168302</v>
      </c>
      <c r="N33" s="24">
        <v>636558</v>
      </c>
      <c r="O33" s="24">
        <v>-216835</v>
      </c>
      <c r="P33" s="24">
        <v>200524</v>
      </c>
      <c r="Q33" s="24">
        <v>168559</v>
      </c>
      <c r="R33" s="24">
        <v>152248</v>
      </c>
      <c r="S33" s="24"/>
      <c r="T33" s="24"/>
      <c r="U33" s="24"/>
      <c r="V33" s="24"/>
      <c r="W33" s="24">
        <v>2100675</v>
      </c>
      <c r="X33" s="24">
        <v>2104509</v>
      </c>
      <c r="Y33" s="24">
        <v>-3834</v>
      </c>
      <c r="Z33" s="6">
        <v>-0.18</v>
      </c>
      <c r="AA33" s="22">
        <v>2806020</v>
      </c>
    </row>
    <row r="34" spans="1:27" ht="12.75">
      <c r="A34" s="5" t="s">
        <v>37</v>
      </c>
      <c r="B34" s="3"/>
      <c r="C34" s="22">
        <v>340721</v>
      </c>
      <c r="D34" s="22"/>
      <c r="E34" s="23">
        <v>324682</v>
      </c>
      <c r="F34" s="24">
        <v>357578</v>
      </c>
      <c r="G34" s="24">
        <v>30820</v>
      </c>
      <c r="H34" s="24">
        <v>18763</v>
      </c>
      <c r="I34" s="24">
        <v>348262</v>
      </c>
      <c r="J34" s="24">
        <v>397845</v>
      </c>
      <c r="K34" s="24">
        <v>21917</v>
      </c>
      <c r="L34" s="24">
        <v>19781</v>
      </c>
      <c r="M34" s="24">
        <v>13100</v>
      </c>
      <c r="N34" s="24">
        <v>54798</v>
      </c>
      <c r="O34" s="24">
        <v>-85032</v>
      </c>
      <c r="P34" s="24">
        <v>10804</v>
      </c>
      <c r="Q34" s="24">
        <v>11643</v>
      </c>
      <c r="R34" s="24">
        <v>-62585</v>
      </c>
      <c r="S34" s="24"/>
      <c r="T34" s="24"/>
      <c r="U34" s="24"/>
      <c r="V34" s="24"/>
      <c r="W34" s="24">
        <v>390058</v>
      </c>
      <c r="X34" s="24">
        <v>268178</v>
      </c>
      <c r="Y34" s="24">
        <v>121880</v>
      </c>
      <c r="Z34" s="6">
        <v>45.45</v>
      </c>
      <c r="AA34" s="22">
        <v>357578</v>
      </c>
    </row>
    <row r="35" spans="1:27" ht="12.75">
      <c r="A35" s="5" t="s">
        <v>38</v>
      </c>
      <c r="B35" s="3"/>
      <c r="C35" s="22">
        <v>62228</v>
      </c>
      <c r="D35" s="22"/>
      <c r="E35" s="23">
        <v>80087</v>
      </c>
      <c r="F35" s="24">
        <v>91609</v>
      </c>
      <c r="G35" s="24">
        <v>4442</v>
      </c>
      <c r="H35" s="24">
        <v>8931</v>
      </c>
      <c r="I35" s="24">
        <v>226691</v>
      </c>
      <c r="J35" s="24">
        <v>240064</v>
      </c>
      <c r="K35" s="24">
        <v>2148</v>
      </c>
      <c r="L35" s="24">
        <v>9660</v>
      </c>
      <c r="M35" s="24">
        <v>17605</v>
      </c>
      <c r="N35" s="24">
        <v>29413</v>
      </c>
      <c r="O35" s="24">
        <v>-4878</v>
      </c>
      <c r="P35" s="24"/>
      <c r="Q35" s="24">
        <v>80</v>
      </c>
      <c r="R35" s="24">
        <v>-4798</v>
      </c>
      <c r="S35" s="24"/>
      <c r="T35" s="24"/>
      <c r="U35" s="24"/>
      <c r="V35" s="24"/>
      <c r="W35" s="24">
        <v>264679</v>
      </c>
      <c r="X35" s="24">
        <v>68710</v>
      </c>
      <c r="Y35" s="24">
        <v>195969</v>
      </c>
      <c r="Z35" s="6">
        <v>285.21</v>
      </c>
      <c r="AA35" s="22">
        <v>91609</v>
      </c>
    </row>
    <row r="36" spans="1:27" ht="12.75">
      <c r="A36" s="5" t="s">
        <v>39</v>
      </c>
      <c r="B36" s="3"/>
      <c r="C36" s="22">
        <v>175</v>
      </c>
      <c r="D36" s="22"/>
      <c r="E36" s="23">
        <v>10277</v>
      </c>
      <c r="F36" s="24">
        <v>10396</v>
      </c>
      <c r="G36" s="24">
        <v>140</v>
      </c>
      <c r="H36" s="24"/>
      <c r="I36" s="24">
        <v>22183</v>
      </c>
      <c r="J36" s="24">
        <v>22323</v>
      </c>
      <c r="K36" s="24"/>
      <c r="L36" s="24"/>
      <c r="M36" s="24"/>
      <c r="N36" s="24"/>
      <c r="O36" s="24">
        <v>140</v>
      </c>
      <c r="P36" s="24"/>
      <c r="Q36" s="24"/>
      <c r="R36" s="24">
        <v>140</v>
      </c>
      <c r="S36" s="24"/>
      <c r="T36" s="24"/>
      <c r="U36" s="24"/>
      <c r="V36" s="24"/>
      <c r="W36" s="24">
        <v>22463</v>
      </c>
      <c r="X36" s="24">
        <v>7798</v>
      </c>
      <c r="Y36" s="24">
        <v>14665</v>
      </c>
      <c r="Z36" s="6">
        <v>188.06</v>
      </c>
      <c r="AA36" s="22">
        <v>10396</v>
      </c>
    </row>
    <row r="37" spans="1:27" ht="12.75">
      <c r="A37" s="5" t="s">
        <v>40</v>
      </c>
      <c r="B37" s="3"/>
      <c r="C37" s="25">
        <v>3463</v>
      </c>
      <c r="D37" s="25"/>
      <c r="E37" s="26">
        <v>27055</v>
      </c>
      <c r="F37" s="27">
        <v>29142</v>
      </c>
      <c r="G37" s="27">
        <v>5847</v>
      </c>
      <c r="H37" s="27">
        <v>364</v>
      </c>
      <c r="I37" s="27">
        <v>175291</v>
      </c>
      <c r="J37" s="27">
        <v>181502</v>
      </c>
      <c r="K37" s="27"/>
      <c r="L37" s="27"/>
      <c r="M37" s="27"/>
      <c r="N37" s="27"/>
      <c r="O37" s="27">
        <v>-15689</v>
      </c>
      <c r="P37" s="27"/>
      <c r="Q37" s="27"/>
      <c r="R37" s="27">
        <v>-15689</v>
      </c>
      <c r="S37" s="27"/>
      <c r="T37" s="27"/>
      <c r="U37" s="27"/>
      <c r="V37" s="27"/>
      <c r="W37" s="27">
        <v>165813</v>
      </c>
      <c r="X37" s="27">
        <v>21852</v>
      </c>
      <c r="Y37" s="27">
        <v>143961</v>
      </c>
      <c r="Z37" s="7">
        <v>658.8</v>
      </c>
      <c r="AA37" s="25">
        <v>29142</v>
      </c>
    </row>
    <row r="38" spans="1:27" ht="12.75">
      <c r="A38" s="2" t="s">
        <v>41</v>
      </c>
      <c r="B38" s="8"/>
      <c r="C38" s="19">
        <f aca="true" t="shared" si="7" ref="C38:Y38">SUM(C39:C41)</f>
        <v>4521826</v>
      </c>
      <c r="D38" s="19">
        <f>SUM(D39:D41)</f>
        <v>0</v>
      </c>
      <c r="E38" s="20">
        <f t="shared" si="7"/>
        <v>7437330</v>
      </c>
      <c r="F38" s="21">
        <f t="shared" si="7"/>
        <v>7364024</v>
      </c>
      <c r="G38" s="21">
        <f t="shared" si="7"/>
        <v>286442</v>
      </c>
      <c r="H38" s="21">
        <f t="shared" si="7"/>
        <v>323554</v>
      </c>
      <c r="I38" s="21">
        <f t="shared" si="7"/>
        <v>1289721</v>
      </c>
      <c r="J38" s="21">
        <f t="shared" si="7"/>
        <v>1899717</v>
      </c>
      <c r="K38" s="21">
        <f t="shared" si="7"/>
        <v>571276</v>
      </c>
      <c r="L38" s="21">
        <f t="shared" si="7"/>
        <v>576462</v>
      </c>
      <c r="M38" s="21">
        <f t="shared" si="7"/>
        <v>399579</v>
      </c>
      <c r="N38" s="21">
        <f t="shared" si="7"/>
        <v>1547317</v>
      </c>
      <c r="O38" s="21">
        <f t="shared" si="7"/>
        <v>523560</v>
      </c>
      <c r="P38" s="21">
        <f t="shared" si="7"/>
        <v>344883</v>
      </c>
      <c r="Q38" s="21">
        <f t="shared" si="7"/>
        <v>397183</v>
      </c>
      <c r="R38" s="21">
        <f t="shared" si="7"/>
        <v>1265626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4712660</v>
      </c>
      <c r="X38" s="21">
        <f t="shared" si="7"/>
        <v>5523005</v>
      </c>
      <c r="Y38" s="21">
        <f t="shared" si="7"/>
        <v>-810345</v>
      </c>
      <c r="Z38" s="4">
        <f>+IF(X38&lt;&gt;0,+(Y38/X38)*100,0)</f>
        <v>-14.672175744906985</v>
      </c>
      <c r="AA38" s="19">
        <f>SUM(AA39:AA41)</f>
        <v>7364024</v>
      </c>
    </row>
    <row r="39" spans="1:27" ht="12.75">
      <c r="A39" s="5" t="s">
        <v>42</v>
      </c>
      <c r="B39" s="3"/>
      <c r="C39" s="22"/>
      <c r="D39" s="22"/>
      <c r="E39" s="23"/>
      <c r="F39" s="24"/>
      <c r="G39" s="24">
        <v>169762</v>
      </c>
      <c r="H39" s="24">
        <v>225021</v>
      </c>
      <c r="I39" s="24">
        <v>1161719</v>
      </c>
      <c r="J39" s="24">
        <v>1556502</v>
      </c>
      <c r="K39" s="24">
        <v>327454</v>
      </c>
      <c r="L39" s="24">
        <v>282194</v>
      </c>
      <c r="M39" s="24"/>
      <c r="N39" s="24">
        <v>609648</v>
      </c>
      <c r="O39" s="24"/>
      <c r="P39" s="24"/>
      <c r="Q39" s="24"/>
      <c r="R39" s="24"/>
      <c r="S39" s="24"/>
      <c r="T39" s="24"/>
      <c r="U39" s="24"/>
      <c r="V39" s="24"/>
      <c r="W39" s="24">
        <v>2166150</v>
      </c>
      <c r="X39" s="24"/>
      <c r="Y39" s="24">
        <v>2166150</v>
      </c>
      <c r="Z39" s="6"/>
      <c r="AA39" s="22"/>
    </row>
    <row r="40" spans="1:27" ht="12.75">
      <c r="A40" s="5" t="s">
        <v>43</v>
      </c>
      <c r="B40" s="3"/>
      <c r="C40" s="22">
        <v>4263886</v>
      </c>
      <c r="D40" s="22"/>
      <c r="E40" s="23">
        <v>7331830</v>
      </c>
      <c r="F40" s="24">
        <v>6868524</v>
      </c>
      <c r="G40" s="24">
        <v>88758</v>
      </c>
      <c r="H40" s="24">
        <v>78001</v>
      </c>
      <c r="I40" s="24">
        <v>98126</v>
      </c>
      <c r="J40" s="24">
        <v>264885</v>
      </c>
      <c r="K40" s="24">
        <v>179376</v>
      </c>
      <c r="L40" s="24">
        <v>254561</v>
      </c>
      <c r="M40" s="24">
        <v>369646</v>
      </c>
      <c r="N40" s="24">
        <v>803583</v>
      </c>
      <c r="O40" s="24">
        <v>407131</v>
      </c>
      <c r="P40" s="24">
        <v>327513</v>
      </c>
      <c r="Q40" s="24">
        <v>374782</v>
      </c>
      <c r="R40" s="24">
        <v>1109426</v>
      </c>
      <c r="S40" s="24"/>
      <c r="T40" s="24"/>
      <c r="U40" s="24"/>
      <c r="V40" s="24"/>
      <c r="W40" s="24">
        <v>2177894</v>
      </c>
      <c r="X40" s="24">
        <v>5151384</v>
      </c>
      <c r="Y40" s="24">
        <v>-2973490</v>
      </c>
      <c r="Z40" s="6">
        <v>-57.72</v>
      </c>
      <c r="AA40" s="22">
        <v>6868524</v>
      </c>
    </row>
    <row r="41" spans="1:27" ht="12.75">
      <c r="A41" s="5" t="s">
        <v>44</v>
      </c>
      <c r="B41" s="3"/>
      <c r="C41" s="22">
        <v>257940</v>
      </c>
      <c r="D41" s="22"/>
      <c r="E41" s="23">
        <v>105500</v>
      </c>
      <c r="F41" s="24">
        <v>495500</v>
      </c>
      <c r="G41" s="24">
        <v>27922</v>
      </c>
      <c r="H41" s="24">
        <v>20532</v>
      </c>
      <c r="I41" s="24">
        <v>29876</v>
      </c>
      <c r="J41" s="24">
        <v>78330</v>
      </c>
      <c r="K41" s="24">
        <v>64446</v>
      </c>
      <c r="L41" s="24">
        <v>39707</v>
      </c>
      <c r="M41" s="24">
        <v>29933</v>
      </c>
      <c r="N41" s="24">
        <v>134086</v>
      </c>
      <c r="O41" s="24">
        <v>116429</v>
      </c>
      <c r="P41" s="24">
        <v>17370</v>
      </c>
      <c r="Q41" s="24">
        <v>22401</v>
      </c>
      <c r="R41" s="24">
        <v>156200</v>
      </c>
      <c r="S41" s="24"/>
      <c r="T41" s="24"/>
      <c r="U41" s="24"/>
      <c r="V41" s="24"/>
      <c r="W41" s="24">
        <v>368616</v>
      </c>
      <c r="X41" s="24">
        <v>371621</v>
      </c>
      <c r="Y41" s="24">
        <v>-3005</v>
      </c>
      <c r="Z41" s="6">
        <v>-0.81</v>
      </c>
      <c r="AA41" s="22">
        <v>495500</v>
      </c>
    </row>
    <row r="42" spans="1:27" ht="12.75">
      <c r="A42" s="2" t="s">
        <v>45</v>
      </c>
      <c r="B42" s="8"/>
      <c r="C42" s="19">
        <f aca="true" t="shared" si="8" ref="C42:Y42">SUM(C43:C46)</f>
        <v>23292934</v>
      </c>
      <c r="D42" s="19">
        <f>SUM(D43:D46)</f>
        <v>0</v>
      </c>
      <c r="E42" s="20">
        <f t="shared" si="8"/>
        <v>29143932</v>
      </c>
      <c r="F42" s="21">
        <f t="shared" si="8"/>
        <v>29950733</v>
      </c>
      <c r="G42" s="21">
        <f t="shared" si="8"/>
        <v>1738355</v>
      </c>
      <c r="H42" s="21">
        <f t="shared" si="8"/>
        <v>2374128</v>
      </c>
      <c r="I42" s="21">
        <f t="shared" si="8"/>
        <v>2072045</v>
      </c>
      <c r="J42" s="21">
        <f t="shared" si="8"/>
        <v>6184528</v>
      </c>
      <c r="K42" s="21">
        <f t="shared" si="8"/>
        <v>2050473</v>
      </c>
      <c r="L42" s="21">
        <f t="shared" si="8"/>
        <v>2195695</v>
      </c>
      <c r="M42" s="21">
        <f t="shared" si="8"/>
        <v>1647161</v>
      </c>
      <c r="N42" s="21">
        <f t="shared" si="8"/>
        <v>5893329</v>
      </c>
      <c r="O42" s="21">
        <f t="shared" si="8"/>
        <v>-1824234</v>
      </c>
      <c r="P42" s="21">
        <f t="shared" si="8"/>
        <v>1731832</v>
      </c>
      <c r="Q42" s="21">
        <f t="shared" si="8"/>
        <v>1632784</v>
      </c>
      <c r="R42" s="21">
        <f t="shared" si="8"/>
        <v>1540382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13618239</v>
      </c>
      <c r="X42" s="21">
        <f t="shared" si="8"/>
        <v>22463021</v>
      </c>
      <c r="Y42" s="21">
        <f t="shared" si="8"/>
        <v>-8844782</v>
      </c>
      <c r="Z42" s="4">
        <f>+IF(X42&lt;&gt;0,+(Y42/X42)*100,0)</f>
        <v>-39.37485523429818</v>
      </c>
      <c r="AA42" s="19">
        <f>SUM(AA43:AA46)</f>
        <v>29950733</v>
      </c>
    </row>
    <row r="43" spans="1:27" ht="12.75">
      <c r="A43" s="5" t="s">
        <v>46</v>
      </c>
      <c r="B43" s="3"/>
      <c r="C43" s="22">
        <v>13137476</v>
      </c>
      <c r="D43" s="22"/>
      <c r="E43" s="23">
        <v>15534141</v>
      </c>
      <c r="F43" s="24">
        <v>15686512</v>
      </c>
      <c r="G43" s="24">
        <v>1239085</v>
      </c>
      <c r="H43" s="24">
        <v>1915668</v>
      </c>
      <c r="I43" s="24">
        <v>1447491</v>
      </c>
      <c r="J43" s="24">
        <v>4602244</v>
      </c>
      <c r="K43" s="24">
        <v>1210102</v>
      </c>
      <c r="L43" s="24">
        <v>1682774</v>
      </c>
      <c r="M43" s="24">
        <v>1093979</v>
      </c>
      <c r="N43" s="24">
        <v>3986855</v>
      </c>
      <c r="O43" s="24">
        <v>-847367</v>
      </c>
      <c r="P43" s="24">
        <v>1188674</v>
      </c>
      <c r="Q43" s="24">
        <v>1072865</v>
      </c>
      <c r="R43" s="24">
        <v>1414172</v>
      </c>
      <c r="S43" s="24"/>
      <c r="T43" s="24"/>
      <c r="U43" s="24"/>
      <c r="V43" s="24"/>
      <c r="W43" s="24">
        <v>10003271</v>
      </c>
      <c r="X43" s="24">
        <v>11764882</v>
      </c>
      <c r="Y43" s="24">
        <v>-1761611</v>
      </c>
      <c r="Z43" s="6">
        <v>-14.97</v>
      </c>
      <c r="AA43" s="22">
        <v>15686512</v>
      </c>
    </row>
    <row r="44" spans="1:27" ht="12.75">
      <c r="A44" s="5" t="s">
        <v>47</v>
      </c>
      <c r="B44" s="3"/>
      <c r="C44" s="22">
        <v>2327173</v>
      </c>
      <c r="D44" s="22"/>
      <c r="E44" s="23">
        <v>2793466</v>
      </c>
      <c r="F44" s="24">
        <v>2912069</v>
      </c>
      <c r="G44" s="24">
        <v>77366</v>
      </c>
      <c r="H44" s="24">
        <v>57674</v>
      </c>
      <c r="I44" s="24">
        <v>87299</v>
      </c>
      <c r="J44" s="24">
        <v>222339</v>
      </c>
      <c r="K44" s="24">
        <v>393119</v>
      </c>
      <c r="L44" s="24">
        <v>142829</v>
      </c>
      <c r="M44" s="24">
        <v>199045</v>
      </c>
      <c r="N44" s="24">
        <v>734993</v>
      </c>
      <c r="O44" s="24">
        <v>-927470</v>
      </c>
      <c r="P44" s="24">
        <v>59103</v>
      </c>
      <c r="Q44" s="24">
        <v>84454</v>
      </c>
      <c r="R44" s="24">
        <v>-783913</v>
      </c>
      <c r="S44" s="24"/>
      <c r="T44" s="24"/>
      <c r="U44" s="24"/>
      <c r="V44" s="24"/>
      <c r="W44" s="24">
        <v>173419</v>
      </c>
      <c r="X44" s="24">
        <v>2184050</v>
      </c>
      <c r="Y44" s="24">
        <v>-2010631</v>
      </c>
      <c r="Z44" s="6">
        <v>-92.06</v>
      </c>
      <c r="AA44" s="22">
        <v>2912069</v>
      </c>
    </row>
    <row r="45" spans="1:27" ht="12.75">
      <c r="A45" s="5" t="s">
        <v>48</v>
      </c>
      <c r="B45" s="3"/>
      <c r="C45" s="25">
        <v>5390828</v>
      </c>
      <c r="D45" s="25"/>
      <c r="E45" s="26">
        <v>5121451</v>
      </c>
      <c r="F45" s="27">
        <v>5361156</v>
      </c>
      <c r="G45" s="27">
        <v>257721</v>
      </c>
      <c r="H45" s="27">
        <v>230325</v>
      </c>
      <c r="I45" s="27">
        <v>230963</v>
      </c>
      <c r="J45" s="27">
        <v>719009</v>
      </c>
      <c r="K45" s="27">
        <v>217698</v>
      </c>
      <c r="L45" s="27">
        <v>197949</v>
      </c>
      <c r="M45" s="27">
        <v>172159</v>
      </c>
      <c r="N45" s="27">
        <v>587806</v>
      </c>
      <c r="O45" s="27">
        <v>-103885</v>
      </c>
      <c r="P45" s="27">
        <v>229358</v>
      </c>
      <c r="Q45" s="27">
        <v>283541</v>
      </c>
      <c r="R45" s="27">
        <v>409014</v>
      </c>
      <c r="S45" s="27"/>
      <c r="T45" s="27"/>
      <c r="U45" s="27"/>
      <c r="V45" s="27"/>
      <c r="W45" s="27">
        <v>1715829</v>
      </c>
      <c r="X45" s="27">
        <v>4020852</v>
      </c>
      <c r="Y45" s="27">
        <v>-2305023</v>
      </c>
      <c r="Z45" s="7">
        <v>-57.33</v>
      </c>
      <c r="AA45" s="25">
        <v>5361156</v>
      </c>
    </row>
    <row r="46" spans="1:27" ht="12.75">
      <c r="A46" s="5" t="s">
        <v>49</v>
      </c>
      <c r="B46" s="3"/>
      <c r="C46" s="22">
        <v>2437457</v>
      </c>
      <c r="D46" s="22"/>
      <c r="E46" s="23">
        <v>5694874</v>
      </c>
      <c r="F46" s="24">
        <v>5990996</v>
      </c>
      <c r="G46" s="24">
        <v>164183</v>
      </c>
      <c r="H46" s="24">
        <v>170461</v>
      </c>
      <c r="I46" s="24">
        <v>306292</v>
      </c>
      <c r="J46" s="24">
        <v>640936</v>
      </c>
      <c r="K46" s="24">
        <v>229554</v>
      </c>
      <c r="L46" s="24">
        <v>172143</v>
      </c>
      <c r="M46" s="24">
        <v>181978</v>
      </c>
      <c r="N46" s="24">
        <v>583675</v>
      </c>
      <c r="O46" s="24">
        <v>54488</v>
      </c>
      <c r="P46" s="24">
        <v>254697</v>
      </c>
      <c r="Q46" s="24">
        <v>191924</v>
      </c>
      <c r="R46" s="24">
        <v>501109</v>
      </c>
      <c r="S46" s="24"/>
      <c r="T46" s="24"/>
      <c r="U46" s="24"/>
      <c r="V46" s="24"/>
      <c r="W46" s="24">
        <v>1725720</v>
      </c>
      <c r="X46" s="24">
        <v>4493237</v>
      </c>
      <c r="Y46" s="24">
        <v>-2767517</v>
      </c>
      <c r="Z46" s="6">
        <v>-61.59</v>
      </c>
      <c r="AA46" s="22">
        <v>5990996</v>
      </c>
    </row>
    <row r="47" spans="1:27" ht="12.75">
      <c r="A47" s="2" t="s">
        <v>50</v>
      </c>
      <c r="B47" s="8" t="s">
        <v>51</v>
      </c>
      <c r="C47" s="19">
        <v>25096</v>
      </c>
      <c r="D47" s="19"/>
      <c r="E47" s="20">
        <v>28207</v>
      </c>
      <c r="F47" s="21">
        <v>16925</v>
      </c>
      <c r="G47" s="21">
        <v>1037</v>
      </c>
      <c r="H47" s="21">
        <v>3176</v>
      </c>
      <c r="I47" s="21">
        <v>364</v>
      </c>
      <c r="J47" s="21">
        <v>4577</v>
      </c>
      <c r="K47" s="21"/>
      <c r="L47" s="21">
        <v>641</v>
      </c>
      <c r="M47" s="21">
        <v>1338</v>
      </c>
      <c r="N47" s="21">
        <v>1979</v>
      </c>
      <c r="O47" s="21">
        <v>17937</v>
      </c>
      <c r="P47" s="21">
        <v>-820</v>
      </c>
      <c r="Q47" s="21"/>
      <c r="R47" s="21">
        <v>17117</v>
      </c>
      <c r="S47" s="21"/>
      <c r="T47" s="21"/>
      <c r="U47" s="21"/>
      <c r="V47" s="21"/>
      <c r="W47" s="21">
        <v>23673</v>
      </c>
      <c r="X47" s="21">
        <v>12695</v>
      </c>
      <c r="Y47" s="21">
        <v>10978</v>
      </c>
      <c r="Z47" s="4">
        <v>86.47</v>
      </c>
      <c r="AA47" s="19">
        <v>16925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62510852</v>
      </c>
      <c r="D48" s="40">
        <f>+D28+D32+D38+D42+D47</f>
        <v>0</v>
      </c>
      <c r="E48" s="41">
        <f t="shared" si="9"/>
        <v>67986961</v>
      </c>
      <c r="F48" s="42">
        <f t="shared" si="9"/>
        <v>69986942</v>
      </c>
      <c r="G48" s="42">
        <f t="shared" si="9"/>
        <v>4098008</v>
      </c>
      <c r="H48" s="42">
        <f t="shared" si="9"/>
        <v>4351475</v>
      </c>
      <c r="I48" s="42">
        <f t="shared" si="9"/>
        <v>9428529</v>
      </c>
      <c r="J48" s="42">
        <f t="shared" si="9"/>
        <v>17878012</v>
      </c>
      <c r="K48" s="42">
        <f t="shared" si="9"/>
        <v>4566988</v>
      </c>
      <c r="L48" s="42">
        <f t="shared" si="9"/>
        <v>5233288</v>
      </c>
      <c r="M48" s="42">
        <f t="shared" si="9"/>
        <v>5741341</v>
      </c>
      <c r="N48" s="42">
        <f t="shared" si="9"/>
        <v>15541617</v>
      </c>
      <c r="O48" s="42">
        <f t="shared" si="9"/>
        <v>-2056661</v>
      </c>
      <c r="P48" s="42">
        <f t="shared" si="9"/>
        <v>4603710</v>
      </c>
      <c r="Q48" s="42">
        <f t="shared" si="9"/>
        <v>4188108</v>
      </c>
      <c r="R48" s="42">
        <f t="shared" si="9"/>
        <v>6735157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40154786</v>
      </c>
      <c r="X48" s="42">
        <f t="shared" si="9"/>
        <v>52490111</v>
      </c>
      <c r="Y48" s="42">
        <f t="shared" si="9"/>
        <v>-12335325</v>
      </c>
      <c r="Z48" s="43">
        <f>+IF(X48&lt;&gt;0,+(Y48/X48)*100,0)</f>
        <v>-23.50028370105752</v>
      </c>
      <c r="AA48" s="40">
        <f>+AA28+AA32+AA38+AA42+AA47</f>
        <v>69986942</v>
      </c>
    </row>
    <row r="49" spans="1:27" ht="12.75">
      <c r="A49" s="14" t="s">
        <v>88</v>
      </c>
      <c r="B49" s="15"/>
      <c r="C49" s="44">
        <f aca="true" t="shared" si="10" ref="C49:Y49">+C25-C48</f>
        <v>26110156</v>
      </c>
      <c r="D49" s="44">
        <f>+D25-D48</f>
        <v>0</v>
      </c>
      <c r="E49" s="45">
        <f t="shared" si="10"/>
        <v>13927433</v>
      </c>
      <c r="F49" s="46">
        <f t="shared" si="10"/>
        <v>6880467</v>
      </c>
      <c r="G49" s="46">
        <f t="shared" si="10"/>
        <v>7669574</v>
      </c>
      <c r="H49" s="46">
        <f t="shared" si="10"/>
        <v>-712170</v>
      </c>
      <c r="I49" s="46">
        <f t="shared" si="10"/>
        <v>-2643566</v>
      </c>
      <c r="J49" s="46">
        <f t="shared" si="10"/>
        <v>4313838</v>
      </c>
      <c r="K49" s="46">
        <f t="shared" si="10"/>
        <v>-1520384</v>
      </c>
      <c r="L49" s="46">
        <f t="shared" si="10"/>
        <v>9927135</v>
      </c>
      <c r="M49" s="46">
        <f t="shared" si="10"/>
        <v>10930335</v>
      </c>
      <c r="N49" s="46">
        <f t="shared" si="10"/>
        <v>19337086</v>
      </c>
      <c r="O49" s="46">
        <f t="shared" si="10"/>
        <v>-2434589</v>
      </c>
      <c r="P49" s="46">
        <f t="shared" si="10"/>
        <v>-1538867</v>
      </c>
      <c r="Q49" s="46">
        <f t="shared" si="10"/>
        <v>-442329</v>
      </c>
      <c r="R49" s="46">
        <f t="shared" si="10"/>
        <v>-4415785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19235139</v>
      </c>
      <c r="X49" s="46">
        <f>IF(F25=F48,0,X25-X48)</f>
        <v>5160438</v>
      </c>
      <c r="Y49" s="46">
        <f t="shared" si="10"/>
        <v>14074701</v>
      </c>
      <c r="Z49" s="47">
        <f>+IF(X49&lt;&gt;0,+(Y49/X49)*100,0)</f>
        <v>272.7423718684344</v>
      </c>
      <c r="AA49" s="44">
        <f>+AA25-AA48</f>
        <v>6880467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39340068</v>
      </c>
      <c r="F5" s="21">
        <f t="shared" si="0"/>
        <v>38967473</v>
      </c>
      <c r="G5" s="21">
        <f t="shared" si="0"/>
        <v>1072334</v>
      </c>
      <c r="H5" s="21">
        <f t="shared" si="0"/>
        <v>293876</v>
      </c>
      <c r="I5" s="21">
        <f t="shared" si="0"/>
        <v>295813</v>
      </c>
      <c r="J5" s="21">
        <f t="shared" si="0"/>
        <v>1662023</v>
      </c>
      <c r="K5" s="21">
        <f t="shared" si="0"/>
        <v>301027</v>
      </c>
      <c r="L5" s="21">
        <f t="shared" si="0"/>
        <v>310144</v>
      </c>
      <c r="M5" s="21">
        <f t="shared" si="0"/>
        <v>295320</v>
      </c>
      <c r="N5" s="21">
        <f t="shared" si="0"/>
        <v>906491</v>
      </c>
      <c r="O5" s="21">
        <f t="shared" si="0"/>
        <v>291982</v>
      </c>
      <c r="P5" s="21">
        <f t="shared" si="0"/>
        <v>271656</v>
      </c>
      <c r="Q5" s="21">
        <f t="shared" si="0"/>
        <v>305495</v>
      </c>
      <c r="R5" s="21">
        <f t="shared" si="0"/>
        <v>869133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3437647</v>
      </c>
      <c r="X5" s="21">
        <f t="shared" si="0"/>
        <v>27495988</v>
      </c>
      <c r="Y5" s="21">
        <f t="shared" si="0"/>
        <v>-24058341</v>
      </c>
      <c r="Z5" s="4">
        <f>+IF(X5&lt;&gt;0,+(Y5/X5)*100,0)</f>
        <v>-87.49764147409434</v>
      </c>
      <c r="AA5" s="19">
        <f>SUM(AA6:AA8)</f>
        <v>38967473</v>
      </c>
    </row>
    <row r="6" spans="1:27" ht="12.75">
      <c r="A6" s="5" t="s">
        <v>32</v>
      </c>
      <c r="B6" s="3"/>
      <c r="C6" s="22"/>
      <c r="D6" s="22"/>
      <c r="E6" s="23">
        <v>1738000</v>
      </c>
      <c r="F6" s="24">
        <v>1738000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1303497</v>
      </c>
      <c r="Y6" s="24">
        <v>-1303497</v>
      </c>
      <c r="Z6" s="6">
        <v>-100</v>
      </c>
      <c r="AA6" s="22">
        <v>1738000</v>
      </c>
    </row>
    <row r="7" spans="1:27" ht="12.75">
      <c r="A7" s="5" t="s">
        <v>33</v>
      </c>
      <c r="B7" s="3"/>
      <c r="C7" s="25"/>
      <c r="D7" s="25"/>
      <c r="E7" s="26">
        <v>37602068</v>
      </c>
      <c r="F7" s="27">
        <v>37229473</v>
      </c>
      <c r="G7" s="27">
        <v>1072334</v>
      </c>
      <c r="H7" s="27">
        <v>293876</v>
      </c>
      <c r="I7" s="27">
        <v>295813</v>
      </c>
      <c r="J7" s="27">
        <v>1662023</v>
      </c>
      <c r="K7" s="27">
        <v>301027</v>
      </c>
      <c r="L7" s="27">
        <v>310144</v>
      </c>
      <c r="M7" s="27">
        <v>295320</v>
      </c>
      <c r="N7" s="27">
        <v>906491</v>
      </c>
      <c r="O7" s="27">
        <v>291982</v>
      </c>
      <c r="P7" s="27">
        <v>271656</v>
      </c>
      <c r="Q7" s="27">
        <v>305495</v>
      </c>
      <c r="R7" s="27">
        <v>869133</v>
      </c>
      <c r="S7" s="27"/>
      <c r="T7" s="27"/>
      <c r="U7" s="27"/>
      <c r="V7" s="27"/>
      <c r="W7" s="27">
        <v>3437647</v>
      </c>
      <c r="X7" s="27">
        <v>26192491</v>
      </c>
      <c r="Y7" s="27">
        <v>-22754844</v>
      </c>
      <c r="Z7" s="7">
        <v>-86.88</v>
      </c>
      <c r="AA7" s="25">
        <v>37229473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3036625</v>
      </c>
      <c r="F9" s="21">
        <f t="shared" si="1"/>
        <v>2860000</v>
      </c>
      <c r="G9" s="21">
        <f t="shared" si="1"/>
        <v>59626</v>
      </c>
      <c r="H9" s="21">
        <f t="shared" si="1"/>
        <v>12679</v>
      </c>
      <c r="I9" s="21">
        <f t="shared" si="1"/>
        <v>16640</v>
      </c>
      <c r="J9" s="21">
        <f t="shared" si="1"/>
        <v>88945</v>
      </c>
      <c r="K9" s="21">
        <f t="shared" si="1"/>
        <v>26736</v>
      </c>
      <c r="L9" s="21">
        <f t="shared" si="1"/>
        <v>28302</v>
      </c>
      <c r="M9" s="21">
        <f t="shared" si="1"/>
        <v>49092</v>
      </c>
      <c r="N9" s="21">
        <f t="shared" si="1"/>
        <v>104130</v>
      </c>
      <c r="O9" s="21">
        <f t="shared" si="1"/>
        <v>33018</v>
      </c>
      <c r="P9" s="21">
        <f t="shared" si="1"/>
        <v>-9494</v>
      </c>
      <c r="Q9" s="21">
        <f t="shared" si="1"/>
        <v>24403</v>
      </c>
      <c r="R9" s="21">
        <f t="shared" si="1"/>
        <v>47927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241002</v>
      </c>
      <c r="X9" s="21">
        <f t="shared" si="1"/>
        <v>2145006</v>
      </c>
      <c r="Y9" s="21">
        <f t="shared" si="1"/>
        <v>-1904004</v>
      </c>
      <c r="Z9" s="4">
        <f>+IF(X9&lt;&gt;0,+(Y9/X9)*100,0)</f>
        <v>-88.7645069524281</v>
      </c>
      <c r="AA9" s="19">
        <f>SUM(AA10:AA14)</f>
        <v>2860000</v>
      </c>
    </row>
    <row r="10" spans="1:27" ht="12.75">
      <c r="A10" s="5" t="s">
        <v>36</v>
      </c>
      <c r="B10" s="3"/>
      <c r="C10" s="22"/>
      <c r="D10" s="22"/>
      <c r="E10" s="23">
        <v>860000</v>
      </c>
      <c r="F10" s="24">
        <v>860000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645003</v>
      </c>
      <c r="Y10" s="24">
        <v>-645003</v>
      </c>
      <c r="Z10" s="6">
        <v>-100</v>
      </c>
      <c r="AA10" s="22">
        <v>860000</v>
      </c>
    </row>
    <row r="11" spans="1:27" ht="12.75">
      <c r="A11" s="5" t="s">
        <v>37</v>
      </c>
      <c r="B11" s="3"/>
      <c r="C11" s="22"/>
      <c r="D11" s="22"/>
      <c r="E11" s="23">
        <v>2000000</v>
      </c>
      <c r="F11" s="24">
        <v>2000000</v>
      </c>
      <c r="G11" s="24">
        <v>59626</v>
      </c>
      <c r="H11" s="24">
        <v>12679</v>
      </c>
      <c r="I11" s="24">
        <v>16640</v>
      </c>
      <c r="J11" s="24">
        <v>88945</v>
      </c>
      <c r="K11" s="24">
        <v>26736</v>
      </c>
      <c r="L11" s="24">
        <v>28302</v>
      </c>
      <c r="M11" s="24">
        <v>49092</v>
      </c>
      <c r="N11" s="24">
        <v>104130</v>
      </c>
      <c r="O11" s="24">
        <v>33018</v>
      </c>
      <c r="P11" s="24">
        <v>-9494</v>
      </c>
      <c r="Q11" s="24">
        <v>24403</v>
      </c>
      <c r="R11" s="24">
        <v>47927</v>
      </c>
      <c r="S11" s="24"/>
      <c r="T11" s="24"/>
      <c r="U11" s="24"/>
      <c r="V11" s="24"/>
      <c r="W11" s="24">
        <v>241002</v>
      </c>
      <c r="X11" s="24">
        <v>1500003</v>
      </c>
      <c r="Y11" s="24">
        <v>-1259001</v>
      </c>
      <c r="Z11" s="6">
        <v>-83.93</v>
      </c>
      <c r="AA11" s="22">
        <v>2000000</v>
      </c>
    </row>
    <row r="12" spans="1:27" ht="12.75">
      <c r="A12" s="5" t="s">
        <v>38</v>
      </c>
      <c r="B12" s="3"/>
      <c r="C12" s="22"/>
      <c r="D12" s="22"/>
      <c r="E12" s="23">
        <v>176625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8503000</v>
      </c>
      <c r="F15" s="21">
        <f t="shared" si="2"/>
        <v>8503000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6377247</v>
      </c>
      <c r="Y15" s="21">
        <f t="shared" si="2"/>
        <v>-6377247</v>
      </c>
      <c r="Z15" s="4">
        <f>+IF(X15&lt;&gt;0,+(Y15/X15)*100,0)</f>
        <v>-100</v>
      </c>
      <c r="AA15" s="19">
        <f>SUM(AA16:AA18)</f>
        <v>8503000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8503000</v>
      </c>
      <c r="F17" s="24">
        <v>8503000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6377247</v>
      </c>
      <c r="Y17" s="24">
        <v>-6377247</v>
      </c>
      <c r="Z17" s="6">
        <v>-100</v>
      </c>
      <c r="AA17" s="22">
        <v>8503000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16541511</v>
      </c>
      <c r="F19" s="21">
        <f t="shared" si="3"/>
        <v>13456262</v>
      </c>
      <c r="G19" s="21">
        <f t="shared" si="3"/>
        <v>895885</v>
      </c>
      <c r="H19" s="21">
        <f t="shared" si="3"/>
        <v>1176693</v>
      </c>
      <c r="I19" s="21">
        <f t="shared" si="3"/>
        <v>1202056</v>
      </c>
      <c r="J19" s="21">
        <f t="shared" si="3"/>
        <v>3274634</v>
      </c>
      <c r="K19" s="21">
        <f t="shared" si="3"/>
        <v>674237</v>
      </c>
      <c r="L19" s="21">
        <f t="shared" si="3"/>
        <v>6414331</v>
      </c>
      <c r="M19" s="21">
        <f t="shared" si="3"/>
        <v>1809089</v>
      </c>
      <c r="N19" s="21">
        <f t="shared" si="3"/>
        <v>8897657</v>
      </c>
      <c r="O19" s="21">
        <f t="shared" si="3"/>
        <v>1951233</v>
      </c>
      <c r="P19" s="21">
        <f t="shared" si="3"/>
        <v>80785</v>
      </c>
      <c r="Q19" s="21">
        <f t="shared" si="3"/>
        <v>1190542</v>
      </c>
      <c r="R19" s="21">
        <f t="shared" si="3"/>
        <v>3222560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15394851</v>
      </c>
      <c r="X19" s="21">
        <f t="shared" si="3"/>
        <v>9422033</v>
      </c>
      <c r="Y19" s="21">
        <f t="shared" si="3"/>
        <v>5972818</v>
      </c>
      <c r="Z19" s="4">
        <f>+IF(X19&lt;&gt;0,+(Y19/X19)*100,0)</f>
        <v>63.39203014890735</v>
      </c>
      <c r="AA19" s="19">
        <f>SUM(AA20:AA23)</f>
        <v>13456262</v>
      </c>
    </row>
    <row r="20" spans="1:27" ht="12.75">
      <c r="A20" s="5" t="s">
        <v>46</v>
      </c>
      <c r="B20" s="3"/>
      <c r="C20" s="22"/>
      <c r="D20" s="22"/>
      <c r="E20" s="23">
        <v>9610160</v>
      </c>
      <c r="F20" s="24">
        <v>3806151</v>
      </c>
      <c r="G20" s="24">
        <v>452656</v>
      </c>
      <c r="H20" s="24">
        <v>620124</v>
      </c>
      <c r="I20" s="24">
        <v>501805</v>
      </c>
      <c r="J20" s="24">
        <v>1574585</v>
      </c>
      <c r="K20" s="24">
        <v>-250540</v>
      </c>
      <c r="L20" s="24">
        <v>5527198</v>
      </c>
      <c r="M20" s="24">
        <v>1003598</v>
      </c>
      <c r="N20" s="24">
        <v>6280256</v>
      </c>
      <c r="O20" s="24">
        <v>729326</v>
      </c>
      <c r="P20" s="24">
        <v>63638</v>
      </c>
      <c r="Q20" s="24">
        <v>640108</v>
      </c>
      <c r="R20" s="24">
        <v>1433072</v>
      </c>
      <c r="S20" s="24"/>
      <c r="T20" s="24"/>
      <c r="U20" s="24"/>
      <c r="V20" s="24"/>
      <c r="W20" s="24">
        <v>9287913</v>
      </c>
      <c r="X20" s="24">
        <v>3136014</v>
      </c>
      <c r="Y20" s="24">
        <v>6151899</v>
      </c>
      <c r="Z20" s="6">
        <v>196.17</v>
      </c>
      <c r="AA20" s="22">
        <v>3806151</v>
      </c>
    </row>
    <row r="21" spans="1:27" ht="12.75">
      <c r="A21" s="5" t="s">
        <v>47</v>
      </c>
      <c r="B21" s="3"/>
      <c r="C21" s="22"/>
      <c r="D21" s="22"/>
      <c r="E21" s="23">
        <v>2785217</v>
      </c>
      <c r="F21" s="24">
        <v>3533321</v>
      </c>
      <c r="G21" s="24">
        <v>40701</v>
      </c>
      <c r="H21" s="24">
        <v>265892</v>
      </c>
      <c r="I21" s="24">
        <v>367360</v>
      </c>
      <c r="J21" s="24">
        <v>673953</v>
      </c>
      <c r="K21" s="24">
        <v>537696</v>
      </c>
      <c r="L21" s="24">
        <v>494110</v>
      </c>
      <c r="M21" s="24">
        <v>413555</v>
      </c>
      <c r="N21" s="24">
        <v>1445361</v>
      </c>
      <c r="O21" s="24">
        <v>852642</v>
      </c>
      <c r="P21" s="24">
        <v>-104367</v>
      </c>
      <c r="Q21" s="24">
        <v>207506</v>
      </c>
      <c r="R21" s="24">
        <v>955781</v>
      </c>
      <c r="S21" s="24"/>
      <c r="T21" s="24"/>
      <c r="U21" s="24"/>
      <c r="V21" s="24"/>
      <c r="W21" s="24">
        <v>3075095</v>
      </c>
      <c r="X21" s="24">
        <v>2388158</v>
      </c>
      <c r="Y21" s="24">
        <v>686937</v>
      </c>
      <c r="Z21" s="6">
        <v>28.76</v>
      </c>
      <c r="AA21" s="22">
        <v>3533321</v>
      </c>
    </row>
    <row r="22" spans="1:27" ht="12.75">
      <c r="A22" s="5" t="s">
        <v>48</v>
      </c>
      <c r="B22" s="3"/>
      <c r="C22" s="25"/>
      <c r="D22" s="25"/>
      <c r="E22" s="26">
        <v>2250960</v>
      </c>
      <c r="F22" s="27">
        <v>4130616</v>
      </c>
      <c r="G22" s="27">
        <v>279470</v>
      </c>
      <c r="H22" s="27">
        <v>199438</v>
      </c>
      <c r="I22" s="27">
        <v>228957</v>
      </c>
      <c r="J22" s="27">
        <v>707865</v>
      </c>
      <c r="K22" s="27">
        <v>264527</v>
      </c>
      <c r="L22" s="27">
        <v>270274</v>
      </c>
      <c r="M22" s="27">
        <v>266949</v>
      </c>
      <c r="N22" s="27">
        <v>801750</v>
      </c>
      <c r="O22" s="27">
        <v>244289</v>
      </c>
      <c r="P22" s="27">
        <v>77068</v>
      </c>
      <c r="Q22" s="27">
        <v>232075</v>
      </c>
      <c r="R22" s="27">
        <v>553432</v>
      </c>
      <c r="S22" s="27"/>
      <c r="T22" s="27"/>
      <c r="U22" s="27"/>
      <c r="V22" s="27"/>
      <c r="W22" s="27">
        <v>2063047</v>
      </c>
      <c r="X22" s="27">
        <v>2440082</v>
      </c>
      <c r="Y22" s="27">
        <v>-377035</v>
      </c>
      <c r="Z22" s="7">
        <v>-15.45</v>
      </c>
      <c r="AA22" s="25">
        <v>4130616</v>
      </c>
    </row>
    <row r="23" spans="1:27" ht="12.75">
      <c r="A23" s="5" t="s">
        <v>49</v>
      </c>
      <c r="B23" s="3"/>
      <c r="C23" s="22"/>
      <c r="D23" s="22"/>
      <c r="E23" s="23">
        <v>1895174</v>
      </c>
      <c r="F23" s="24">
        <v>1986174</v>
      </c>
      <c r="G23" s="24">
        <v>123058</v>
      </c>
      <c r="H23" s="24">
        <v>91239</v>
      </c>
      <c r="I23" s="24">
        <v>103934</v>
      </c>
      <c r="J23" s="24">
        <v>318231</v>
      </c>
      <c r="K23" s="24">
        <v>122554</v>
      </c>
      <c r="L23" s="24">
        <v>122749</v>
      </c>
      <c r="M23" s="24">
        <v>124987</v>
      </c>
      <c r="N23" s="24">
        <v>370290</v>
      </c>
      <c r="O23" s="24">
        <v>124976</v>
      </c>
      <c r="P23" s="24">
        <v>44446</v>
      </c>
      <c r="Q23" s="24">
        <v>110853</v>
      </c>
      <c r="R23" s="24">
        <v>280275</v>
      </c>
      <c r="S23" s="24"/>
      <c r="T23" s="24"/>
      <c r="U23" s="24"/>
      <c r="V23" s="24"/>
      <c r="W23" s="24">
        <v>968796</v>
      </c>
      <c r="X23" s="24">
        <v>1457779</v>
      </c>
      <c r="Y23" s="24">
        <v>-488983</v>
      </c>
      <c r="Z23" s="6">
        <v>-33.54</v>
      </c>
      <c r="AA23" s="22">
        <v>1986174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67421204</v>
      </c>
      <c r="F25" s="42">
        <f t="shared" si="4"/>
        <v>63786735</v>
      </c>
      <c r="G25" s="42">
        <f t="shared" si="4"/>
        <v>2027845</v>
      </c>
      <c r="H25" s="42">
        <f t="shared" si="4"/>
        <v>1483248</v>
      </c>
      <c r="I25" s="42">
        <f t="shared" si="4"/>
        <v>1514509</v>
      </c>
      <c r="J25" s="42">
        <f t="shared" si="4"/>
        <v>5025602</v>
      </c>
      <c r="K25" s="42">
        <f t="shared" si="4"/>
        <v>1002000</v>
      </c>
      <c r="L25" s="42">
        <f t="shared" si="4"/>
        <v>6752777</v>
      </c>
      <c r="M25" s="42">
        <f t="shared" si="4"/>
        <v>2153501</v>
      </c>
      <c r="N25" s="42">
        <f t="shared" si="4"/>
        <v>9908278</v>
      </c>
      <c r="O25" s="42">
        <f t="shared" si="4"/>
        <v>2276233</v>
      </c>
      <c r="P25" s="42">
        <f t="shared" si="4"/>
        <v>342947</v>
      </c>
      <c r="Q25" s="42">
        <f t="shared" si="4"/>
        <v>1520440</v>
      </c>
      <c r="R25" s="42">
        <f t="shared" si="4"/>
        <v>4139620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19073500</v>
      </c>
      <c r="X25" s="42">
        <f t="shared" si="4"/>
        <v>45440274</v>
      </c>
      <c r="Y25" s="42">
        <f t="shared" si="4"/>
        <v>-26366774</v>
      </c>
      <c r="Z25" s="43">
        <f>+IF(X25&lt;&gt;0,+(Y25/X25)*100,0)</f>
        <v>-58.02512106331049</v>
      </c>
      <c r="AA25" s="40">
        <f>+AA5+AA9+AA15+AA19+AA24</f>
        <v>63786735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25247179</v>
      </c>
      <c r="F28" s="21">
        <f t="shared" si="5"/>
        <v>26177997</v>
      </c>
      <c r="G28" s="21">
        <f t="shared" si="5"/>
        <v>2763879</v>
      </c>
      <c r="H28" s="21">
        <f t="shared" si="5"/>
        <v>1997523</v>
      </c>
      <c r="I28" s="21">
        <f t="shared" si="5"/>
        <v>2214906</v>
      </c>
      <c r="J28" s="21">
        <f t="shared" si="5"/>
        <v>6976308</v>
      </c>
      <c r="K28" s="21">
        <f t="shared" si="5"/>
        <v>2462439</v>
      </c>
      <c r="L28" s="21">
        <f t="shared" si="5"/>
        <v>2519261</v>
      </c>
      <c r="M28" s="21">
        <f t="shared" si="5"/>
        <v>1743310</v>
      </c>
      <c r="N28" s="21">
        <f t="shared" si="5"/>
        <v>6725010</v>
      </c>
      <c r="O28" s="21">
        <f t="shared" si="5"/>
        <v>2297807</v>
      </c>
      <c r="P28" s="21">
        <f t="shared" si="5"/>
        <v>2741593</v>
      </c>
      <c r="Q28" s="21">
        <f t="shared" si="5"/>
        <v>2172665</v>
      </c>
      <c r="R28" s="21">
        <f t="shared" si="5"/>
        <v>7212065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20913383</v>
      </c>
      <c r="X28" s="21">
        <f t="shared" si="5"/>
        <v>19066401</v>
      </c>
      <c r="Y28" s="21">
        <f t="shared" si="5"/>
        <v>1846982</v>
      </c>
      <c r="Z28" s="4">
        <f>+IF(X28&lt;&gt;0,+(Y28/X28)*100,0)</f>
        <v>9.687103507368802</v>
      </c>
      <c r="AA28" s="19">
        <f>SUM(AA29:AA31)</f>
        <v>26177997</v>
      </c>
    </row>
    <row r="29" spans="1:27" ht="12.75">
      <c r="A29" s="5" t="s">
        <v>32</v>
      </c>
      <c r="B29" s="3"/>
      <c r="C29" s="22"/>
      <c r="D29" s="22"/>
      <c r="E29" s="23">
        <v>6475749</v>
      </c>
      <c r="F29" s="24">
        <v>5904566</v>
      </c>
      <c r="G29" s="24">
        <v>301015</v>
      </c>
      <c r="H29" s="24">
        <v>291903</v>
      </c>
      <c r="I29" s="24">
        <v>333497</v>
      </c>
      <c r="J29" s="24">
        <v>926415</v>
      </c>
      <c r="K29" s="24">
        <v>305766</v>
      </c>
      <c r="L29" s="24">
        <v>291546</v>
      </c>
      <c r="M29" s="24">
        <v>275553</v>
      </c>
      <c r="N29" s="24">
        <v>872865</v>
      </c>
      <c r="O29" s="24">
        <v>391405</v>
      </c>
      <c r="P29" s="24">
        <v>527947</v>
      </c>
      <c r="Q29" s="24">
        <v>621792</v>
      </c>
      <c r="R29" s="24">
        <v>1541144</v>
      </c>
      <c r="S29" s="24"/>
      <c r="T29" s="24"/>
      <c r="U29" s="24"/>
      <c r="V29" s="24"/>
      <c r="W29" s="24">
        <v>3340424</v>
      </c>
      <c r="X29" s="24">
        <v>4481179</v>
      </c>
      <c r="Y29" s="24">
        <v>-1140755</v>
      </c>
      <c r="Z29" s="6">
        <v>-25.46</v>
      </c>
      <c r="AA29" s="22">
        <v>5904566</v>
      </c>
    </row>
    <row r="30" spans="1:27" ht="12.75">
      <c r="A30" s="5" t="s">
        <v>33</v>
      </c>
      <c r="B30" s="3"/>
      <c r="C30" s="25"/>
      <c r="D30" s="25"/>
      <c r="E30" s="26">
        <v>18771430</v>
      </c>
      <c r="F30" s="27">
        <v>20273431</v>
      </c>
      <c r="G30" s="27">
        <v>2462864</v>
      </c>
      <c r="H30" s="27">
        <v>1705620</v>
      </c>
      <c r="I30" s="27">
        <v>1881409</v>
      </c>
      <c r="J30" s="27">
        <v>6049893</v>
      </c>
      <c r="K30" s="27">
        <v>2156673</v>
      </c>
      <c r="L30" s="27">
        <v>2227715</v>
      </c>
      <c r="M30" s="27">
        <v>1467757</v>
      </c>
      <c r="N30" s="27">
        <v>5852145</v>
      </c>
      <c r="O30" s="27">
        <v>1906402</v>
      </c>
      <c r="P30" s="27">
        <v>2213646</v>
      </c>
      <c r="Q30" s="27">
        <v>1550873</v>
      </c>
      <c r="R30" s="27">
        <v>5670921</v>
      </c>
      <c r="S30" s="27"/>
      <c r="T30" s="27"/>
      <c r="U30" s="27"/>
      <c r="V30" s="27"/>
      <c r="W30" s="27">
        <v>17572959</v>
      </c>
      <c r="X30" s="27">
        <v>14585222</v>
      </c>
      <c r="Y30" s="27">
        <v>2987737</v>
      </c>
      <c r="Z30" s="7">
        <v>20.48</v>
      </c>
      <c r="AA30" s="25">
        <v>20273431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5228875</v>
      </c>
      <c r="F32" s="21">
        <f t="shared" si="6"/>
        <v>6953709</v>
      </c>
      <c r="G32" s="21">
        <f t="shared" si="6"/>
        <v>434013</v>
      </c>
      <c r="H32" s="21">
        <f t="shared" si="6"/>
        <v>463646</v>
      </c>
      <c r="I32" s="21">
        <f t="shared" si="6"/>
        <v>511550</v>
      </c>
      <c r="J32" s="21">
        <f t="shared" si="6"/>
        <v>1409209</v>
      </c>
      <c r="K32" s="21">
        <f t="shared" si="6"/>
        <v>484991</v>
      </c>
      <c r="L32" s="21">
        <f t="shared" si="6"/>
        <v>491529</v>
      </c>
      <c r="M32" s="21">
        <f t="shared" si="6"/>
        <v>497872</v>
      </c>
      <c r="N32" s="21">
        <f t="shared" si="6"/>
        <v>1474392</v>
      </c>
      <c r="O32" s="21">
        <f t="shared" si="6"/>
        <v>483739</v>
      </c>
      <c r="P32" s="21">
        <f t="shared" si="6"/>
        <v>457273</v>
      </c>
      <c r="Q32" s="21">
        <f t="shared" si="6"/>
        <v>450490</v>
      </c>
      <c r="R32" s="21">
        <f t="shared" si="6"/>
        <v>1391502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4275103</v>
      </c>
      <c r="X32" s="21">
        <f t="shared" si="6"/>
        <v>4135788</v>
      </c>
      <c r="Y32" s="21">
        <f t="shared" si="6"/>
        <v>139315</v>
      </c>
      <c r="Z32" s="4">
        <f>+IF(X32&lt;&gt;0,+(Y32/X32)*100,0)</f>
        <v>3.368523725103898</v>
      </c>
      <c r="AA32" s="19">
        <f>SUM(AA33:AA37)</f>
        <v>6953709</v>
      </c>
    </row>
    <row r="33" spans="1:27" ht="12.75">
      <c r="A33" s="5" t="s">
        <v>36</v>
      </c>
      <c r="B33" s="3"/>
      <c r="C33" s="22"/>
      <c r="D33" s="22"/>
      <c r="E33" s="23">
        <v>1469493</v>
      </c>
      <c r="F33" s="24">
        <v>2718483</v>
      </c>
      <c r="G33" s="24">
        <v>159659</v>
      </c>
      <c r="H33" s="24">
        <v>180595</v>
      </c>
      <c r="I33" s="24">
        <v>182195</v>
      </c>
      <c r="J33" s="24">
        <v>522449</v>
      </c>
      <c r="K33" s="24">
        <v>192504</v>
      </c>
      <c r="L33" s="24">
        <v>217295</v>
      </c>
      <c r="M33" s="24">
        <v>215996</v>
      </c>
      <c r="N33" s="24">
        <v>625795</v>
      </c>
      <c r="O33" s="24">
        <v>181130</v>
      </c>
      <c r="P33" s="24">
        <v>155784</v>
      </c>
      <c r="Q33" s="24">
        <v>155434</v>
      </c>
      <c r="R33" s="24">
        <v>492348</v>
      </c>
      <c r="S33" s="24"/>
      <c r="T33" s="24"/>
      <c r="U33" s="24"/>
      <c r="V33" s="24"/>
      <c r="W33" s="24">
        <v>1640592</v>
      </c>
      <c r="X33" s="24">
        <v>1263046</v>
      </c>
      <c r="Y33" s="24">
        <v>377546</v>
      </c>
      <c r="Z33" s="6">
        <v>29.89</v>
      </c>
      <c r="AA33" s="22">
        <v>2718483</v>
      </c>
    </row>
    <row r="34" spans="1:27" ht="12.75">
      <c r="A34" s="5" t="s">
        <v>37</v>
      </c>
      <c r="B34" s="3"/>
      <c r="C34" s="22"/>
      <c r="D34" s="22"/>
      <c r="E34" s="23">
        <v>3759382</v>
      </c>
      <c r="F34" s="24">
        <v>4235226</v>
      </c>
      <c r="G34" s="24">
        <v>274354</v>
      </c>
      <c r="H34" s="24">
        <v>283051</v>
      </c>
      <c r="I34" s="24">
        <v>329355</v>
      </c>
      <c r="J34" s="24">
        <v>886760</v>
      </c>
      <c r="K34" s="24">
        <v>292487</v>
      </c>
      <c r="L34" s="24">
        <v>274234</v>
      </c>
      <c r="M34" s="24">
        <v>281876</v>
      </c>
      <c r="N34" s="24">
        <v>848597</v>
      </c>
      <c r="O34" s="24">
        <v>302609</v>
      </c>
      <c r="P34" s="24">
        <v>301489</v>
      </c>
      <c r="Q34" s="24">
        <v>295056</v>
      </c>
      <c r="R34" s="24">
        <v>899154</v>
      </c>
      <c r="S34" s="24"/>
      <c r="T34" s="24"/>
      <c r="U34" s="24"/>
      <c r="V34" s="24"/>
      <c r="W34" s="24">
        <v>2634511</v>
      </c>
      <c r="X34" s="24">
        <v>2872742</v>
      </c>
      <c r="Y34" s="24">
        <v>-238231</v>
      </c>
      <c r="Z34" s="6">
        <v>-8.29</v>
      </c>
      <c r="AA34" s="22">
        <v>4235226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5637002</v>
      </c>
      <c r="F38" s="21">
        <f t="shared" si="7"/>
        <v>4137002</v>
      </c>
      <c r="G38" s="21">
        <f t="shared" si="7"/>
        <v>182678</v>
      </c>
      <c r="H38" s="21">
        <f t="shared" si="7"/>
        <v>137129</v>
      </c>
      <c r="I38" s="21">
        <f t="shared" si="7"/>
        <v>94599</v>
      </c>
      <c r="J38" s="21">
        <f t="shared" si="7"/>
        <v>414406</v>
      </c>
      <c r="K38" s="21">
        <f t="shared" si="7"/>
        <v>174628</v>
      </c>
      <c r="L38" s="21">
        <f t="shared" si="7"/>
        <v>171292</v>
      </c>
      <c r="M38" s="21">
        <f t="shared" si="7"/>
        <v>427776</v>
      </c>
      <c r="N38" s="21">
        <f t="shared" si="7"/>
        <v>773696</v>
      </c>
      <c r="O38" s="21">
        <f t="shared" si="7"/>
        <v>31188</v>
      </c>
      <c r="P38" s="21">
        <f t="shared" si="7"/>
        <v>34053</v>
      </c>
      <c r="Q38" s="21">
        <f t="shared" si="7"/>
        <v>634987</v>
      </c>
      <c r="R38" s="21">
        <f t="shared" si="7"/>
        <v>700228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1888330</v>
      </c>
      <c r="X38" s="21">
        <f t="shared" si="7"/>
        <v>3620213</v>
      </c>
      <c r="Y38" s="21">
        <f t="shared" si="7"/>
        <v>-1731883</v>
      </c>
      <c r="Z38" s="4">
        <f>+IF(X38&lt;&gt;0,+(Y38/X38)*100,0)</f>
        <v>-47.839256971896404</v>
      </c>
      <c r="AA38" s="19">
        <f>SUM(AA39:AA41)</f>
        <v>4137002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/>
      <c r="D40" s="22"/>
      <c r="E40" s="23">
        <v>5637002</v>
      </c>
      <c r="F40" s="24">
        <v>4137002</v>
      </c>
      <c r="G40" s="24">
        <v>182678</v>
      </c>
      <c r="H40" s="24">
        <v>137129</v>
      </c>
      <c r="I40" s="24">
        <v>94599</v>
      </c>
      <c r="J40" s="24">
        <v>414406</v>
      </c>
      <c r="K40" s="24">
        <v>174628</v>
      </c>
      <c r="L40" s="24">
        <v>171292</v>
      </c>
      <c r="M40" s="24">
        <v>427776</v>
      </c>
      <c r="N40" s="24">
        <v>773696</v>
      </c>
      <c r="O40" s="24">
        <v>31188</v>
      </c>
      <c r="P40" s="24">
        <v>34053</v>
      </c>
      <c r="Q40" s="24">
        <v>634987</v>
      </c>
      <c r="R40" s="24">
        <v>700228</v>
      </c>
      <c r="S40" s="24"/>
      <c r="T40" s="24"/>
      <c r="U40" s="24"/>
      <c r="V40" s="24"/>
      <c r="W40" s="24">
        <v>1888330</v>
      </c>
      <c r="X40" s="24">
        <v>3620213</v>
      </c>
      <c r="Y40" s="24">
        <v>-1731883</v>
      </c>
      <c r="Z40" s="6">
        <v>-47.84</v>
      </c>
      <c r="AA40" s="22">
        <v>4137002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36841030</v>
      </c>
      <c r="F42" s="21">
        <f t="shared" si="8"/>
        <v>32139364</v>
      </c>
      <c r="G42" s="21">
        <f t="shared" si="8"/>
        <v>493046</v>
      </c>
      <c r="H42" s="21">
        <f t="shared" si="8"/>
        <v>1033000</v>
      </c>
      <c r="I42" s="21">
        <f t="shared" si="8"/>
        <v>516344</v>
      </c>
      <c r="J42" s="21">
        <f t="shared" si="8"/>
        <v>2042390</v>
      </c>
      <c r="K42" s="21">
        <f t="shared" si="8"/>
        <v>671997</v>
      </c>
      <c r="L42" s="21">
        <f t="shared" si="8"/>
        <v>583933</v>
      </c>
      <c r="M42" s="21">
        <f t="shared" si="8"/>
        <v>2236423</v>
      </c>
      <c r="N42" s="21">
        <f t="shared" si="8"/>
        <v>3492353</v>
      </c>
      <c r="O42" s="21">
        <f t="shared" si="8"/>
        <v>632195</v>
      </c>
      <c r="P42" s="21">
        <f t="shared" si="8"/>
        <v>578914</v>
      </c>
      <c r="Q42" s="21">
        <f t="shared" si="8"/>
        <v>725163</v>
      </c>
      <c r="R42" s="21">
        <f t="shared" si="8"/>
        <v>1936272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7471015</v>
      </c>
      <c r="X42" s="21">
        <f t="shared" si="8"/>
        <v>25576658</v>
      </c>
      <c r="Y42" s="21">
        <f t="shared" si="8"/>
        <v>-18105643</v>
      </c>
      <c r="Z42" s="4">
        <f>+IF(X42&lt;&gt;0,+(Y42/X42)*100,0)</f>
        <v>-70.7897138085828</v>
      </c>
      <c r="AA42" s="19">
        <f>SUM(AA43:AA46)</f>
        <v>32139364</v>
      </c>
    </row>
    <row r="43" spans="1:27" ht="12.75">
      <c r="A43" s="5" t="s">
        <v>46</v>
      </c>
      <c r="B43" s="3"/>
      <c r="C43" s="22"/>
      <c r="D43" s="22"/>
      <c r="E43" s="23">
        <v>15891427</v>
      </c>
      <c r="F43" s="24">
        <v>14503649</v>
      </c>
      <c r="G43" s="24">
        <v>74070</v>
      </c>
      <c r="H43" s="24">
        <v>608978</v>
      </c>
      <c r="I43" s="24">
        <v>88819</v>
      </c>
      <c r="J43" s="24">
        <v>771867</v>
      </c>
      <c r="K43" s="24">
        <v>184801</v>
      </c>
      <c r="L43" s="24">
        <v>147699</v>
      </c>
      <c r="M43" s="24">
        <v>1424676</v>
      </c>
      <c r="N43" s="24">
        <v>1757176</v>
      </c>
      <c r="O43" s="24">
        <v>92289</v>
      </c>
      <c r="P43" s="24">
        <v>170586</v>
      </c>
      <c r="Q43" s="24">
        <v>136279</v>
      </c>
      <c r="R43" s="24">
        <v>399154</v>
      </c>
      <c r="S43" s="24"/>
      <c r="T43" s="24"/>
      <c r="U43" s="24"/>
      <c r="V43" s="24"/>
      <c r="W43" s="24">
        <v>2928197</v>
      </c>
      <c r="X43" s="24">
        <v>11363476</v>
      </c>
      <c r="Y43" s="24">
        <v>-8435279</v>
      </c>
      <c r="Z43" s="6">
        <v>-74.23</v>
      </c>
      <c r="AA43" s="22">
        <v>14503649</v>
      </c>
    </row>
    <row r="44" spans="1:27" ht="12.75">
      <c r="A44" s="5" t="s">
        <v>47</v>
      </c>
      <c r="B44" s="3"/>
      <c r="C44" s="22"/>
      <c r="D44" s="22"/>
      <c r="E44" s="23">
        <v>6701940</v>
      </c>
      <c r="F44" s="24">
        <v>6163060</v>
      </c>
      <c r="G44" s="24">
        <v>92758</v>
      </c>
      <c r="H44" s="24">
        <v>153979</v>
      </c>
      <c r="I44" s="24">
        <v>109062</v>
      </c>
      <c r="J44" s="24">
        <v>355799</v>
      </c>
      <c r="K44" s="24">
        <v>178057</v>
      </c>
      <c r="L44" s="24">
        <v>150568</v>
      </c>
      <c r="M44" s="24">
        <v>449894</v>
      </c>
      <c r="N44" s="24">
        <v>778519</v>
      </c>
      <c r="O44" s="24">
        <v>220801</v>
      </c>
      <c r="P44" s="24">
        <v>119157</v>
      </c>
      <c r="Q44" s="24">
        <v>203267</v>
      </c>
      <c r="R44" s="24">
        <v>543225</v>
      </c>
      <c r="S44" s="24"/>
      <c r="T44" s="24"/>
      <c r="U44" s="24"/>
      <c r="V44" s="24"/>
      <c r="W44" s="24">
        <v>1677543</v>
      </c>
      <c r="X44" s="24">
        <v>4720417</v>
      </c>
      <c r="Y44" s="24">
        <v>-3042874</v>
      </c>
      <c r="Z44" s="6">
        <v>-64.46</v>
      </c>
      <c r="AA44" s="22">
        <v>6163060</v>
      </c>
    </row>
    <row r="45" spans="1:27" ht="12.75">
      <c r="A45" s="5" t="s">
        <v>48</v>
      </c>
      <c r="B45" s="3"/>
      <c r="C45" s="25"/>
      <c r="D45" s="25"/>
      <c r="E45" s="26">
        <v>7170873</v>
      </c>
      <c r="F45" s="27">
        <v>5895865</v>
      </c>
      <c r="G45" s="27">
        <v>258232</v>
      </c>
      <c r="H45" s="27">
        <v>222132</v>
      </c>
      <c r="I45" s="27">
        <v>271517</v>
      </c>
      <c r="J45" s="27">
        <v>751881</v>
      </c>
      <c r="K45" s="27">
        <v>254054</v>
      </c>
      <c r="L45" s="27">
        <v>232158</v>
      </c>
      <c r="M45" s="27">
        <v>280533</v>
      </c>
      <c r="N45" s="27">
        <v>766745</v>
      </c>
      <c r="O45" s="27">
        <v>242855</v>
      </c>
      <c r="P45" s="27">
        <v>239947</v>
      </c>
      <c r="Q45" s="27">
        <v>336126</v>
      </c>
      <c r="R45" s="27">
        <v>818928</v>
      </c>
      <c r="S45" s="27"/>
      <c r="T45" s="27"/>
      <c r="U45" s="27"/>
      <c r="V45" s="27"/>
      <c r="W45" s="27">
        <v>2337554</v>
      </c>
      <c r="X45" s="27">
        <v>4811574</v>
      </c>
      <c r="Y45" s="27">
        <v>-2474020</v>
      </c>
      <c r="Z45" s="7">
        <v>-51.42</v>
      </c>
      <c r="AA45" s="25">
        <v>5895865</v>
      </c>
    </row>
    <row r="46" spans="1:27" ht="12.75">
      <c r="A46" s="5" t="s">
        <v>49</v>
      </c>
      <c r="B46" s="3"/>
      <c r="C46" s="22"/>
      <c r="D46" s="22"/>
      <c r="E46" s="23">
        <v>7076790</v>
      </c>
      <c r="F46" s="24">
        <v>5576790</v>
      </c>
      <c r="G46" s="24">
        <v>67986</v>
      </c>
      <c r="H46" s="24">
        <v>47911</v>
      </c>
      <c r="I46" s="24">
        <v>46946</v>
      </c>
      <c r="J46" s="24">
        <v>162843</v>
      </c>
      <c r="K46" s="24">
        <v>55085</v>
      </c>
      <c r="L46" s="24">
        <v>53508</v>
      </c>
      <c r="M46" s="24">
        <v>81320</v>
      </c>
      <c r="N46" s="24">
        <v>189913</v>
      </c>
      <c r="O46" s="24">
        <v>76250</v>
      </c>
      <c r="P46" s="24">
        <v>49224</v>
      </c>
      <c r="Q46" s="24">
        <v>49491</v>
      </c>
      <c r="R46" s="24">
        <v>174965</v>
      </c>
      <c r="S46" s="24"/>
      <c r="T46" s="24"/>
      <c r="U46" s="24"/>
      <c r="V46" s="24"/>
      <c r="W46" s="24">
        <v>527721</v>
      </c>
      <c r="X46" s="24">
        <v>4681191</v>
      </c>
      <c r="Y46" s="24">
        <v>-4153470</v>
      </c>
      <c r="Z46" s="6">
        <v>-88.73</v>
      </c>
      <c r="AA46" s="22">
        <v>5576790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72954086</v>
      </c>
      <c r="F48" s="42">
        <f t="shared" si="9"/>
        <v>69408072</v>
      </c>
      <c r="G48" s="42">
        <f t="shared" si="9"/>
        <v>3873616</v>
      </c>
      <c r="H48" s="42">
        <f t="shared" si="9"/>
        <v>3631298</v>
      </c>
      <c r="I48" s="42">
        <f t="shared" si="9"/>
        <v>3337399</v>
      </c>
      <c r="J48" s="42">
        <f t="shared" si="9"/>
        <v>10842313</v>
      </c>
      <c r="K48" s="42">
        <f t="shared" si="9"/>
        <v>3794055</v>
      </c>
      <c r="L48" s="42">
        <f t="shared" si="9"/>
        <v>3766015</v>
      </c>
      <c r="M48" s="42">
        <f t="shared" si="9"/>
        <v>4905381</v>
      </c>
      <c r="N48" s="42">
        <f t="shared" si="9"/>
        <v>12465451</v>
      </c>
      <c r="O48" s="42">
        <f t="shared" si="9"/>
        <v>3444929</v>
      </c>
      <c r="P48" s="42">
        <f t="shared" si="9"/>
        <v>3811833</v>
      </c>
      <c r="Q48" s="42">
        <f t="shared" si="9"/>
        <v>3983305</v>
      </c>
      <c r="R48" s="42">
        <f t="shared" si="9"/>
        <v>11240067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34547831</v>
      </c>
      <c r="X48" s="42">
        <f t="shared" si="9"/>
        <v>52399060</v>
      </c>
      <c r="Y48" s="42">
        <f t="shared" si="9"/>
        <v>-17851229</v>
      </c>
      <c r="Z48" s="43">
        <f>+IF(X48&lt;&gt;0,+(Y48/X48)*100,0)</f>
        <v>-34.067842056708656</v>
      </c>
      <c r="AA48" s="40">
        <f>+AA28+AA32+AA38+AA42+AA47</f>
        <v>69408072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-5532882</v>
      </c>
      <c r="F49" s="46">
        <f t="shared" si="10"/>
        <v>-5621337</v>
      </c>
      <c r="G49" s="46">
        <f t="shared" si="10"/>
        <v>-1845771</v>
      </c>
      <c r="H49" s="46">
        <f t="shared" si="10"/>
        <v>-2148050</v>
      </c>
      <c r="I49" s="46">
        <f t="shared" si="10"/>
        <v>-1822890</v>
      </c>
      <c r="J49" s="46">
        <f t="shared" si="10"/>
        <v>-5816711</v>
      </c>
      <c r="K49" s="46">
        <f t="shared" si="10"/>
        <v>-2792055</v>
      </c>
      <c r="L49" s="46">
        <f t="shared" si="10"/>
        <v>2986762</v>
      </c>
      <c r="M49" s="46">
        <f t="shared" si="10"/>
        <v>-2751880</v>
      </c>
      <c r="N49" s="46">
        <f t="shared" si="10"/>
        <v>-2557173</v>
      </c>
      <c r="O49" s="46">
        <f t="shared" si="10"/>
        <v>-1168696</v>
      </c>
      <c r="P49" s="46">
        <f t="shared" si="10"/>
        <v>-3468886</v>
      </c>
      <c r="Q49" s="46">
        <f t="shared" si="10"/>
        <v>-2462865</v>
      </c>
      <c r="R49" s="46">
        <f t="shared" si="10"/>
        <v>-7100447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-15474331</v>
      </c>
      <c r="X49" s="46">
        <f>IF(F25=F48,0,X25-X48)</f>
        <v>-6958786</v>
      </c>
      <c r="Y49" s="46">
        <f t="shared" si="10"/>
        <v>-8515545</v>
      </c>
      <c r="Z49" s="47">
        <f>+IF(X49&lt;&gt;0,+(Y49/X49)*100,0)</f>
        <v>122.37112910211638</v>
      </c>
      <c r="AA49" s="44">
        <f>+AA25-AA48</f>
        <v>-5621337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56628739</v>
      </c>
      <c r="D5" s="19">
        <f>SUM(D6:D8)</f>
        <v>0</v>
      </c>
      <c r="E5" s="20">
        <f t="shared" si="0"/>
        <v>66540468</v>
      </c>
      <c r="F5" s="21">
        <f t="shared" si="0"/>
        <v>68656477</v>
      </c>
      <c r="G5" s="21">
        <f t="shared" si="0"/>
        <v>21321041</v>
      </c>
      <c r="H5" s="21">
        <f t="shared" si="0"/>
        <v>2138656</v>
      </c>
      <c r="I5" s="21">
        <f t="shared" si="0"/>
        <v>2110108</v>
      </c>
      <c r="J5" s="21">
        <f t="shared" si="0"/>
        <v>25569805</v>
      </c>
      <c r="K5" s="21">
        <f t="shared" si="0"/>
        <v>367053</v>
      </c>
      <c r="L5" s="21">
        <f t="shared" si="0"/>
        <v>2385646</v>
      </c>
      <c r="M5" s="21">
        <f t="shared" si="0"/>
        <v>6411855</v>
      </c>
      <c r="N5" s="21">
        <f t="shared" si="0"/>
        <v>9164554</v>
      </c>
      <c r="O5" s="21">
        <f t="shared" si="0"/>
        <v>-319266</v>
      </c>
      <c r="P5" s="21">
        <f t="shared" si="0"/>
        <v>2381577</v>
      </c>
      <c r="Q5" s="21">
        <f t="shared" si="0"/>
        <v>7805791</v>
      </c>
      <c r="R5" s="21">
        <f t="shared" si="0"/>
        <v>9868102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44602461</v>
      </c>
      <c r="X5" s="21">
        <f t="shared" si="0"/>
        <v>47890735</v>
      </c>
      <c r="Y5" s="21">
        <f t="shared" si="0"/>
        <v>-3288274</v>
      </c>
      <c r="Z5" s="4">
        <f>+IF(X5&lt;&gt;0,+(Y5/X5)*100,0)</f>
        <v>-6.866200737992433</v>
      </c>
      <c r="AA5" s="19">
        <f>SUM(AA6:AA8)</f>
        <v>68656477</v>
      </c>
    </row>
    <row r="6" spans="1:27" ht="12.75">
      <c r="A6" s="5" t="s">
        <v>32</v>
      </c>
      <c r="B6" s="3"/>
      <c r="C6" s="22">
        <v>22877688</v>
      </c>
      <c r="D6" s="22"/>
      <c r="E6" s="23">
        <v>21329692</v>
      </c>
      <c r="F6" s="24">
        <v>21329592</v>
      </c>
      <c r="G6" s="24">
        <v>10581000</v>
      </c>
      <c r="H6" s="24">
        <v>1</v>
      </c>
      <c r="I6" s="24"/>
      <c r="J6" s="24">
        <v>10581001</v>
      </c>
      <c r="K6" s="24">
        <v>-1</v>
      </c>
      <c r="L6" s="24"/>
      <c r="M6" s="24">
        <v>4331000</v>
      </c>
      <c r="N6" s="24">
        <v>4330999</v>
      </c>
      <c r="O6" s="24"/>
      <c r="P6" s="24"/>
      <c r="Q6" s="24">
        <v>6349001</v>
      </c>
      <c r="R6" s="24">
        <v>6349001</v>
      </c>
      <c r="S6" s="24"/>
      <c r="T6" s="24"/>
      <c r="U6" s="24"/>
      <c r="V6" s="24"/>
      <c r="W6" s="24">
        <v>21261001</v>
      </c>
      <c r="X6" s="24">
        <v>15779946</v>
      </c>
      <c r="Y6" s="24">
        <v>5481055</v>
      </c>
      <c r="Z6" s="6">
        <v>34.73</v>
      </c>
      <c r="AA6" s="22">
        <v>21329592</v>
      </c>
    </row>
    <row r="7" spans="1:27" ht="12.75">
      <c r="A7" s="5" t="s">
        <v>33</v>
      </c>
      <c r="B7" s="3"/>
      <c r="C7" s="25">
        <v>33751051</v>
      </c>
      <c r="D7" s="25"/>
      <c r="E7" s="26">
        <v>45210776</v>
      </c>
      <c r="F7" s="27">
        <v>47326885</v>
      </c>
      <c r="G7" s="27">
        <v>10740041</v>
      </c>
      <c r="H7" s="27">
        <v>2138655</v>
      </c>
      <c r="I7" s="27">
        <v>2110108</v>
      </c>
      <c r="J7" s="27">
        <v>14988804</v>
      </c>
      <c r="K7" s="27">
        <v>367054</v>
      </c>
      <c r="L7" s="27">
        <v>2385646</v>
      </c>
      <c r="M7" s="27">
        <v>2080855</v>
      </c>
      <c r="N7" s="27">
        <v>4833555</v>
      </c>
      <c r="O7" s="27">
        <v>-319266</v>
      </c>
      <c r="P7" s="27">
        <v>2381577</v>
      </c>
      <c r="Q7" s="27">
        <v>1456790</v>
      </c>
      <c r="R7" s="27">
        <v>3519101</v>
      </c>
      <c r="S7" s="27"/>
      <c r="T7" s="27"/>
      <c r="U7" s="27"/>
      <c r="V7" s="27"/>
      <c r="W7" s="27">
        <v>23341460</v>
      </c>
      <c r="X7" s="27">
        <v>32110789</v>
      </c>
      <c r="Y7" s="27">
        <v>-8769329</v>
      </c>
      <c r="Z7" s="7">
        <v>-27.31</v>
      </c>
      <c r="AA7" s="25">
        <v>47326885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839683</v>
      </c>
      <c r="D9" s="19">
        <f>SUM(D10:D14)</f>
        <v>0</v>
      </c>
      <c r="E9" s="20">
        <f t="shared" si="1"/>
        <v>454000</v>
      </c>
      <c r="F9" s="21">
        <f t="shared" si="1"/>
        <v>454000</v>
      </c>
      <c r="G9" s="21">
        <f t="shared" si="1"/>
        <v>0</v>
      </c>
      <c r="H9" s="21">
        <f t="shared" si="1"/>
        <v>0</v>
      </c>
      <c r="I9" s="21">
        <f t="shared" si="1"/>
        <v>227000</v>
      </c>
      <c r="J9" s="21">
        <f t="shared" si="1"/>
        <v>227000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227000</v>
      </c>
      <c r="X9" s="21">
        <f t="shared" si="1"/>
        <v>340501</v>
      </c>
      <c r="Y9" s="21">
        <f t="shared" si="1"/>
        <v>-113501</v>
      </c>
      <c r="Z9" s="4">
        <f>+IF(X9&lt;&gt;0,+(Y9/X9)*100,0)</f>
        <v>-33.33352912326249</v>
      </c>
      <c r="AA9" s="19">
        <f>SUM(AA10:AA14)</f>
        <v>454000</v>
      </c>
    </row>
    <row r="10" spans="1:27" ht="12.75">
      <c r="A10" s="5" t="s">
        <v>36</v>
      </c>
      <c r="B10" s="3"/>
      <c r="C10" s="22">
        <v>839683</v>
      </c>
      <c r="D10" s="22"/>
      <c r="E10" s="23">
        <v>454000</v>
      </c>
      <c r="F10" s="24">
        <v>454000</v>
      </c>
      <c r="G10" s="24"/>
      <c r="H10" s="24"/>
      <c r="I10" s="24">
        <v>227000</v>
      </c>
      <c r="J10" s="24">
        <v>227000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227000</v>
      </c>
      <c r="X10" s="24">
        <v>340501</v>
      </c>
      <c r="Y10" s="24">
        <v>-113501</v>
      </c>
      <c r="Z10" s="6">
        <v>-33.33</v>
      </c>
      <c r="AA10" s="22">
        <v>454000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13644766</v>
      </c>
      <c r="D15" s="19">
        <f>SUM(D16:D18)</f>
        <v>0</v>
      </c>
      <c r="E15" s="20">
        <f t="shared" si="2"/>
        <v>12657414</v>
      </c>
      <c r="F15" s="21">
        <f t="shared" si="2"/>
        <v>12657414</v>
      </c>
      <c r="G15" s="21">
        <f t="shared" si="2"/>
        <v>99913</v>
      </c>
      <c r="H15" s="21">
        <f t="shared" si="2"/>
        <v>62517</v>
      </c>
      <c r="I15" s="21">
        <f t="shared" si="2"/>
        <v>53649</v>
      </c>
      <c r="J15" s="21">
        <f t="shared" si="2"/>
        <v>216079</v>
      </c>
      <c r="K15" s="21">
        <f t="shared" si="2"/>
        <v>59337</v>
      </c>
      <c r="L15" s="21">
        <f t="shared" si="2"/>
        <v>42694</v>
      </c>
      <c r="M15" s="21">
        <f t="shared" si="2"/>
        <v>46446</v>
      </c>
      <c r="N15" s="21">
        <f t="shared" si="2"/>
        <v>148477</v>
      </c>
      <c r="O15" s="21">
        <f t="shared" si="2"/>
        <v>51961</v>
      </c>
      <c r="P15" s="21">
        <f t="shared" si="2"/>
        <v>80898</v>
      </c>
      <c r="Q15" s="21">
        <f t="shared" si="2"/>
        <v>59467</v>
      </c>
      <c r="R15" s="21">
        <f t="shared" si="2"/>
        <v>192326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556882</v>
      </c>
      <c r="X15" s="21">
        <f t="shared" si="2"/>
        <v>9315996</v>
      </c>
      <c r="Y15" s="21">
        <f t="shared" si="2"/>
        <v>-8759114</v>
      </c>
      <c r="Z15" s="4">
        <f>+IF(X15&lt;&gt;0,+(Y15/X15)*100,0)</f>
        <v>-94.02230314396873</v>
      </c>
      <c r="AA15" s="19">
        <f>SUM(AA16:AA18)</f>
        <v>12657414</v>
      </c>
    </row>
    <row r="16" spans="1:27" ht="12.75">
      <c r="A16" s="5" t="s">
        <v>42</v>
      </c>
      <c r="B16" s="3"/>
      <c r="C16" s="22">
        <v>13006206</v>
      </c>
      <c r="D16" s="22"/>
      <c r="E16" s="23">
        <v>11528000</v>
      </c>
      <c r="F16" s="24">
        <v>11528000</v>
      </c>
      <c r="G16" s="24"/>
      <c r="H16" s="24">
        <v>3531</v>
      </c>
      <c r="I16" s="24"/>
      <c r="J16" s="24">
        <v>3531</v>
      </c>
      <c r="K16" s="24"/>
      <c r="L16" s="24"/>
      <c r="M16" s="24">
        <v>1</v>
      </c>
      <c r="N16" s="24">
        <v>1</v>
      </c>
      <c r="O16" s="24"/>
      <c r="P16" s="24"/>
      <c r="Q16" s="24">
        <v>524</v>
      </c>
      <c r="R16" s="24">
        <v>524</v>
      </c>
      <c r="S16" s="24"/>
      <c r="T16" s="24"/>
      <c r="U16" s="24"/>
      <c r="V16" s="24"/>
      <c r="W16" s="24">
        <v>4056</v>
      </c>
      <c r="X16" s="24">
        <v>8468933</v>
      </c>
      <c r="Y16" s="24">
        <v>-8464877</v>
      </c>
      <c r="Z16" s="6">
        <v>-99.95</v>
      </c>
      <c r="AA16" s="22">
        <v>11528000</v>
      </c>
    </row>
    <row r="17" spans="1:27" ht="12.75">
      <c r="A17" s="5" t="s">
        <v>43</v>
      </c>
      <c r="B17" s="3"/>
      <c r="C17" s="22">
        <v>638560</v>
      </c>
      <c r="D17" s="22"/>
      <c r="E17" s="23">
        <v>1129414</v>
      </c>
      <c r="F17" s="24">
        <v>1129414</v>
      </c>
      <c r="G17" s="24">
        <v>99913</v>
      </c>
      <c r="H17" s="24">
        <v>58986</v>
      </c>
      <c r="I17" s="24">
        <v>53649</v>
      </c>
      <c r="J17" s="24">
        <v>212548</v>
      </c>
      <c r="K17" s="24">
        <v>59337</v>
      </c>
      <c r="L17" s="24">
        <v>42694</v>
      </c>
      <c r="M17" s="24">
        <v>46445</v>
      </c>
      <c r="N17" s="24">
        <v>148476</v>
      </c>
      <c r="O17" s="24">
        <v>51961</v>
      </c>
      <c r="P17" s="24">
        <v>80898</v>
      </c>
      <c r="Q17" s="24">
        <v>58943</v>
      </c>
      <c r="R17" s="24">
        <v>191802</v>
      </c>
      <c r="S17" s="24"/>
      <c r="T17" s="24"/>
      <c r="U17" s="24"/>
      <c r="V17" s="24"/>
      <c r="W17" s="24">
        <v>552826</v>
      </c>
      <c r="X17" s="24">
        <v>847063</v>
      </c>
      <c r="Y17" s="24">
        <v>-294237</v>
      </c>
      <c r="Z17" s="6">
        <v>-34.74</v>
      </c>
      <c r="AA17" s="22">
        <v>1129414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19218461</v>
      </c>
      <c r="D19" s="19">
        <f>SUM(D20:D23)</f>
        <v>0</v>
      </c>
      <c r="E19" s="20">
        <f t="shared" si="3"/>
        <v>5055441</v>
      </c>
      <c r="F19" s="21">
        <f t="shared" si="3"/>
        <v>5055441</v>
      </c>
      <c r="G19" s="21">
        <f t="shared" si="3"/>
        <v>-30249</v>
      </c>
      <c r="H19" s="21">
        <f t="shared" si="3"/>
        <v>-67498</v>
      </c>
      <c r="I19" s="21">
        <f t="shared" si="3"/>
        <v>-68831</v>
      </c>
      <c r="J19" s="21">
        <f t="shared" si="3"/>
        <v>-166578</v>
      </c>
      <c r="K19" s="21">
        <f t="shared" si="3"/>
        <v>-28589</v>
      </c>
      <c r="L19" s="21">
        <f t="shared" si="3"/>
        <v>5210886</v>
      </c>
      <c r="M19" s="21">
        <f t="shared" si="3"/>
        <v>-64111</v>
      </c>
      <c r="N19" s="21">
        <f t="shared" si="3"/>
        <v>5118186</v>
      </c>
      <c r="O19" s="21">
        <f t="shared" si="3"/>
        <v>-65792</v>
      </c>
      <c r="P19" s="21">
        <f t="shared" si="3"/>
        <v>-63890</v>
      </c>
      <c r="Q19" s="21">
        <f t="shared" si="3"/>
        <v>-67500</v>
      </c>
      <c r="R19" s="21">
        <f t="shared" si="3"/>
        <v>-197182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4754426</v>
      </c>
      <c r="X19" s="21">
        <f t="shared" si="3"/>
        <v>3032550</v>
      </c>
      <c r="Y19" s="21">
        <f t="shared" si="3"/>
        <v>1721876</v>
      </c>
      <c r="Z19" s="4">
        <f>+IF(X19&lt;&gt;0,+(Y19/X19)*100,0)</f>
        <v>56.77980577401856</v>
      </c>
      <c r="AA19" s="19">
        <f>SUM(AA20:AA23)</f>
        <v>5055441</v>
      </c>
    </row>
    <row r="20" spans="1:27" ht="12.75">
      <c r="A20" s="5" t="s">
        <v>46</v>
      </c>
      <c r="B20" s="3"/>
      <c r="C20" s="22">
        <v>10930021</v>
      </c>
      <c r="D20" s="22"/>
      <c r="E20" s="23">
        <v>6433000</v>
      </c>
      <c r="F20" s="24">
        <v>6433000</v>
      </c>
      <c r="G20" s="24">
        <v>-8718</v>
      </c>
      <c r="H20" s="24">
        <v>-34457</v>
      </c>
      <c r="I20" s="24">
        <v>-39326</v>
      </c>
      <c r="J20" s="24">
        <v>-82501</v>
      </c>
      <c r="K20" s="24">
        <v>-28589</v>
      </c>
      <c r="L20" s="24">
        <v>5241338</v>
      </c>
      <c r="M20" s="24">
        <v>-38819</v>
      </c>
      <c r="N20" s="24">
        <v>5173930</v>
      </c>
      <c r="O20" s="24">
        <v>-38525</v>
      </c>
      <c r="P20" s="24">
        <v>-38484</v>
      </c>
      <c r="Q20" s="24">
        <v>-38969</v>
      </c>
      <c r="R20" s="24">
        <v>-115978</v>
      </c>
      <c r="S20" s="24"/>
      <c r="T20" s="24"/>
      <c r="U20" s="24"/>
      <c r="V20" s="24"/>
      <c r="W20" s="24">
        <v>4975451</v>
      </c>
      <c r="X20" s="24">
        <v>4065724</v>
      </c>
      <c r="Y20" s="24">
        <v>909727</v>
      </c>
      <c r="Z20" s="6">
        <v>22.38</v>
      </c>
      <c r="AA20" s="22">
        <v>6433000</v>
      </c>
    </row>
    <row r="21" spans="1:27" ht="12.75">
      <c r="A21" s="5" t="s">
        <v>47</v>
      </c>
      <c r="B21" s="3"/>
      <c r="C21" s="22">
        <v>8647192</v>
      </c>
      <c r="D21" s="22"/>
      <c r="E21" s="23">
        <v>-401605</v>
      </c>
      <c r="F21" s="24">
        <v>-401605</v>
      </c>
      <c r="G21" s="24">
        <v>-3647</v>
      </c>
      <c r="H21" s="24">
        <v>-11940</v>
      </c>
      <c r="I21" s="24">
        <v>-6335</v>
      </c>
      <c r="J21" s="24">
        <v>-21922</v>
      </c>
      <c r="K21" s="24"/>
      <c r="L21" s="24">
        <v>-7838</v>
      </c>
      <c r="M21" s="24">
        <v>-2418</v>
      </c>
      <c r="N21" s="24">
        <v>-10256</v>
      </c>
      <c r="O21" s="24">
        <v>-4003</v>
      </c>
      <c r="P21" s="24">
        <v>-1266</v>
      </c>
      <c r="Q21" s="24">
        <v>-2750</v>
      </c>
      <c r="R21" s="24">
        <v>-8019</v>
      </c>
      <c r="S21" s="24"/>
      <c r="T21" s="24"/>
      <c r="U21" s="24"/>
      <c r="V21" s="24"/>
      <c r="W21" s="24">
        <v>-40197</v>
      </c>
      <c r="X21" s="24">
        <v>-301205</v>
      </c>
      <c r="Y21" s="24">
        <v>261008</v>
      </c>
      <c r="Z21" s="6">
        <v>-86.65</v>
      </c>
      <c r="AA21" s="22">
        <v>-401605</v>
      </c>
    </row>
    <row r="22" spans="1:27" ht="12.75">
      <c r="A22" s="5" t="s">
        <v>48</v>
      </c>
      <c r="B22" s="3"/>
      <c r="C22" s="25">
        <v>-358752</v>
      </c>
      <c r="D22" s="25"/>
      <c r="E22" s="26">
        <v>-975954</v>
      </c>
      <c r="F22" s="27">
        <v>-975954</v>
      </c>
      <c r="G22" s="27">
        <v>-17884</v>
      </c>
      <c r="H22" s="27">
        <v>-21101</v>
      </c>
      <c r="I22" s="27">
        <v>-23170</v>
      </c>
      <c r="J22" s="27">
        <v>-62155</v>
      </c>
      <c r="K22" s="27"/>
      <c r="L22" s="27">
        <v>-22614</v>
      </c>
      <c r="M22" s="27">
        <v>-22874</v>
      </c>
      <c r="N22" s="27">
        <v>-45488</v>
      </c>
      <c r="O22" s="27">
        <v>-23264</v>
      </c>
      <c r="P22" s="27">
        <v>-24140</v>
      </c>
      <c r="Q22" s="27">
        <v>-25781</v>
      </c>
      <c r="R22" s="27">
        <v>-73185</v>
      </c>
      <c r="S22" s="27"/>
      <c r="T22" s="27"/>
      <c r="U22" s="27"/>
      <c r="V22" s="27"/>
      <c r="W22" s="27">
        <v>-180828</v>
      </c>
      <c r="X22" s="27">
        <v>-731969</v>
      </c>
      <c r="Y22" s="27">
        <v>551141</v>
      </c>
      <c r="Z22" s="7">
        <v>-75.3</v>
      </c>
      <c r="AA22" s="25">
        <v>-975954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90331649</v>
      </c>
      <c r="D25" s="40">
        <f>+D5+D9+D15+D19+D24</f>
        <v>0</v>
      </c>
      <c r="E25" s="41">
        <f t="shared" si="4"/>
        <v>84707323</v>
      </c>
      <c r="F25" s="42">
        <f t="shared" si="4"/>
        <v>86823332</v>
      </c>
      <c r="G25" s="42">
        <f t="shared" si="4"/>
        <v>21390705</v>
      </c>
      <c r="H25" s="42">
        <f t="shared" si="4"/>
        <v>2133675</v>
      </c>
      <c r="I25" s="42">
        <f t="shared" si="4"/>
        <v>2321926</v>
      </c>
      <c r="J25" s="42">
        <f t="shared" si="4"/>
        <v>25846306</v>
      </c>
      <c r="K25" s="42">
        <f t="shared" si="4"/>
        <v>397801</v>
      </c>
      <c r="L25" s="42">
        <f t="shared" si="4"/>
        <v>7639226</v>
      </c>
      <c r="M25" s="42">
        <f t="shared" si="4"/>
        <v>6394190</v>
      </c>
      <c r="N25" s="42">
        <f t="shared" si="4"/>
        <v>14431217</v>
      </c>
      <c r="O25" s="42">
        <f t="shared" si="4"/>
        <v>-333097</v>
      </c>
      <c r="P25" s="42">
        <f t="shared" si="4"/>
        <v>2398585</v>
      </c>
      <c r="Q25" s="42">
        <f t="shared" si="4"/>
        <v>7797758</v>
      </c>
      <c r="R25" s="42">
        <f t="shared" si="4"/>
        <v>9863246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50140769</v>
      </c>
      <c r="X25" s="42">
        <f t="shared" si="4"/>
        <v>60579782</v>
      </c>
      <c r="Y25" s="42">
        <f t="shared" si="4"/>
        <v>-10439013</v>
      </c>
      <c r="Z25" s="43">
        <f>+IF(X25&lt;&gt;0,+(Y25/X25)*100,0)</f>
        <v>-17.23184312548368</v>
      </c>
      <c r="AA25" s="40">
        <f>+AA5+AA9+AA15+AA19+AA24</f>
        <v>86823332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45073106</v>
      </c>
      <c r="D28" s="19">
        <f>SUM(D29:D31)</f>
        <v>0</v>
      </c>
      <c r="E28" s="20">
        <f t="shared" si="5"/>
        <v>26697746</v>
      </c>
      <c r="F28" s="21">
        <f t="shared" si="5"/>
        <v>27088391</v>
      </c>
      <c r="G28" s="21">
        <f t="shared" si="5"/>
        <v>2089489</v>
      </c>
      <c r="H28" s="21">
        <f t="shared" si="5"/>
        <v>2757499</v>
      </c>
      <c r="I28" s="21">
        <f t="shared" si="5"/>
        <v>2869059</v>
      </c>
      <c r="J28" s="21">
        <f t="shared" si="5"/>
        <v>7716047</v>
      </c>
      <c r="K28" s="21">
        <f t="shared" si="5"/>
        <v>640767</v>
      </c>
      <c r="L28" s="21">
        <f t="shared" si="5"/>
        <v>2504927</v>
      </c>
      <c r="M28" s="21">
        <f t="shared" si="5"/>
        <v>2779014</v>
      </c>
      <c r="N28" s="21">
        <f t="shared" si="5"/>
        <v>5924708</v>
      </c>
      <c r="O28" s="21">
        <f t="shared" si="5"/>
        <v>2269090</v>
      </c>
      <c r="P28" s="21">
        <f t="shared" si="5"/>
        <v>1776204</v>
      </c>
      <c r="Q28" s="21">
        <f t="shared" si="5"/>
        <v>2527580</v>
      </c>
      <c r="R28" s="21">
        <f t="shared" si="5"/>
        <v>6572874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20213629</v>
      </c>
      <c r="X28" s="21">
        <f t="shared" si="5"/>
        <v>17695325</v>
      </c>
      <c r="Y28" s="21">
        <f t="shared" si="5"/>
        <v>2518304</v>
      </c>
      <c r="Z28" s="4">
        <f>+IF(X28&lt;&gt;0,+(Y28/X28)*100,0)</f>
        <v>14.231465090355785</v>
      </c>
      <c r="AA28" s="19">
        <f>SUM(AA29:AA31)</f>
        <v>27088391</v>
      </c>
    </row>
    <row r="29" spans="1:27" ht="12.75">
      <c r="A29" s="5" t="s">
        <v>32</v>
      </c>
      <c r="B29" s="3"/>
      <c r="C29" s="22">
        <v>6213264</v>
      </c>
      <c r="D29" s="22"/>
      <c r="E29" s="23">
        <v>6129936</v>
      </c>
      <c r="F29" s="24">
        <v>6339043</v>
      </c>
      <c r="G29" s="24">
        <v>682736</v>
      </c>
      <c r="H29" s="24">
        <v>515937</v>
      </c>
      <c r="I29" s="24">
        <v>501754</v>
      </c>
      <c r="J29" s="24">
        <v>1700427</v>
      </c>
      <c r="K29" s="24">
        <v>30218</v>
      </c>
      <c r="L29" s="24">
        <v>476376</v>
      </c>
      <c r="M29" s="24">
        <v>821640</v>
      </c>
      <c r="N29" s="24">
        <v>1328234</v>
      </c>
      <c r="O29" s="24">
        <v>424964</v>
      </c>
      <c r="P29" s="24">
        <v>413377</v>
      </c>
      <c r="Q29" s="24">
        <v>556640</v>
      </c>
      <c r="R29" s="24">
        <v>1394981</v>
      </c>
      <c r="S29" s="24"/>
      <c r="T29" s="24"/>
      <c r="U29" s="24"/>
      <c r="V29" s="24"/>
      <c r="W29" s="24">
        <v>4423642</v>
      </c>
      <c r="X29" s="24">
        <v>4003816</v>
      </c>
      <c r="Y29" s="24">
        <v>419826</v>
      </c>
      <c r="Z29" s="6">
        <v>10.49</v>
      </c>
      <c r="AA29" s="22">
        <v>6339043</v>
      </c>
    </row>
    <row r="30" spans="1:27" ht="12.75">
      <c r="A30" s="5" t="s">
        <v>33</v>
      </c>
      <c r="B30" s="3"/>
      <c r="C30" s="25">
        <v>38859842</v>
      </c>
      <c r="D30" s="25"/>
      <c r="E30" s="26">
        <v>20567810</v>
      </c>
      <c r="F30" s="27">
        <v>20749348</v>
      </c>
      <c r="G30" s="27">
        <v>1406753</v>
      </c>
      <c r="H30" s="27">
        <v>2241562</v>
      </c>
      <c r="I30" s="27">
        <v>2367305</v>
      </c>
      <c r="J30" s="27">
        <v>6015620</v>
      </c>
      <c r="K30" s="27">
        <v>610549</v>
      </c>
      <c r="L30" s="27">
        <v>2028551</v>
      </c>
      <c r="M30" s="27">
        <v>1957374</v>
      </c>
      <c r="N30" s="27">
        <v>4596474</v>
      </c>
      <c r="O30" s="27">
        <v>1844126</v>
      </c>
      <c r="P30" s="27">
        <v>1362827</v>
      </c>
      <c r="Q30" s="27">
        <v>1970940</v>
      </c>
      <c r="R30" s="27">
        <v>5177893</v>
      </c>
      <c r="S30" s="27"/>
      <c r="T30" s="27"/>
      <c r="U30" s="27"/>
      <c r="V30" s="27"/>
      <c r="W30" s="27">
        <v>15789987</v>
      </c>
      <c r="X30" s="27">
        <v>13691509</v>
      </c>
      <c r="Y30" s="27">
        <v>2098478</v>
      </c>
      <c r="Z30" s="7">
        <v>15.33</v>
      </c>
      <c r="AA30" s="25">
        <v>20749348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1805493</v>
      </c>
      <c r="D32" s="19">
        <f>SUM(D33:D37)</f>
        <v>0</v>
      </c>
      <c r="E32" s="20">
        <f t="shared" si="6"/>
        <v>2181300</v>
      </c>
      <c r="F32" s="21">
        <f t="shared" si="6"/>
        <v>2065656</v>
      </c>
      <c r="G32" s="21">
        <f t="shared" si="6"/>
        <v>190513</v>
      </c>
      <c r="H32" s="21">
        <f t="shared" si="6"/>
        <v>141421</v>
      </c>
      <c r="I32" s="21">
        <f t="shared" si="6"/>
        <v>147980</v>
      </c>
      <c r="J32" s="21">
        <f t="shared" si="6"/>
        <v>479914</v>
      </c>
      <c r="K32" s="21">
        <f t="shared" si="6"/>
        <v>8900</v>
      </c>
      <c r="L32" s="21">
        <f t="shared" si="6"/>
        <v>141768</v>
      </c>
      <c r="M32" s="21">
        <f t="shared" si="6"/>
        <v>158382</v>
      </c>
      <c r="N32" s="21">
        <f t="shared" si="6"/>
        <v>309050</v>
      </c>
      <c r="O32" s="21">
        <f t="shared" si="6"/>
        <v>195857</v>
      </c>
      <c r="P32" s="21">
        <f t="shared" si="6"/>
        <v>142318</v>
      </c>
      <c r="Q32" s="21">
        <f t="shared" si="6"/>
        <v>146654</v>
      </c>
      <c r="R32" s="21">
        <f t="shared" si="6"/>
        <v>484829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1273793</v>
      </c>
      <c r="X32" s="21">
        <f t="shared" si="6"/>
        <v>1526735</v>
      </c>
      <c r="Y32" s="21">
        <f t="shared" si="6"/>
        <v>-252942</v>
      </c>
      <c r="Z32" s="4">
        <f>+IF(X32&lt;&gt;0,+(Y32/X32)*100,0)</f>
        <v>-16.567511716178643</v>
      </c>
      <c r="AA32" s="19">
        <f>SUM(AA33:AA37)</f>
        <v>2065656</v>
      </c>
    </row>
    <row r="33" spans="1:27" ht="12.75">
      <c r="A33" s="5" t="s">
        <v>36</v>
      </c>
      <c r="B33" s="3"/>
      <c r="C33" s="22">
        <v>1805493</v>
      </c>
      <c r="D33" s="22"/>
      <c r="E33" s="23">
        <v>2181300</v>
      </c>
      <c r="F33" s="24">
        <v>2065656</v>
      </c>
      <c r="G33" s="24">
        <v>190513</v>
      </c>
      <c r="H33" s="24">
        <v>141421</v>
      </c>
      <c r="I33" s="24">
        <v>147980</v>
      </c>
      <c r="J33" s="24">
        <v>479914</v>
      </c>
      <c r="K33" s="24">
        <v>8900</v>
      </c>
      <c r="L33" s="24">
        <v>141768</v>
      </c>
      <c r="M33" s="24">
        <v>158382</v>
      </c>
      <c r="N33" s="24">
        <v>309050</v>
      </c>
      <c r="O33" s="24">
        <v>195857</v>
      </c>
      <c r="P33" s="24">
        <v>142318</v>
      </c>
      <c r="Q33" s="24">
        <v>146654</v>
      </c>
      <c r="R33" s="24">
        <v>484829</v>
      </c>
      <c r="S33" s="24"/>
      <c r="T33" s="24"/>
      <c r="U33" s="24"/>
      <c r="V33" s="24"/>
      <c r="W33" s="24">
        <v>1273793</v>
      </c>
      <c r="X33" s="24">
        <v>1526735</v>
      </c>
      <c r="Y33" s="24">
        <v>-252942</v>
      </c>
      <c r="Z33" s="6">
        <v>-16.57</v>
      </c>
      <c r="AA33" s="22">
        <v>2065656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24295079</v>
      </c>
      <c r="D38" s="19">
        <f>SUM(D39:D41)</f>
        <v>0</v>
      </c>
      <c r="E38" s="20">
        <f t="shared" si="7"/>
        <v>15170523</v>
      </c>
      <c r="F38" s="21">
        <f t="shared" si="7"/>
        <v>15478520</v>
      </c>
      <c r="G38" s="21">
        <f t="shared" si="7"/>
        <v>814058</v>
      </c>
      <c r="H38" s="21">
        <f t="shared" si="7"/>
        <v>811422</v>
      </c>
      <c r="I38" s="21">
        <f t="shared" si="7"/>
        <v>830234</v>
      </c>
      <c r="J38" s="21">
        <f t="shared" si="7"/>
        <v>2455714</v>
      </c>
      <c r="K38" s="21">
        <f t="shared" si="7"/>
        <v>88820</v>
      </c>
      <c r="L38" s="21">
        <f t="shared" si="7"/>
        <v>848468</v>
      </c>
      <c r="M38" s="21">
        <f t="shared" si="7"/>
        <v>964153</v>
      </c>
      <c r="N38" s="21">
        <f t="shared" si="7"/>
        <v>1901441</v>
      </c>
      <c r="O38" s="21">
        <f t="shared" si="7"/>
        <v>855497</v>
      </c>
      <c r="P38" s="21">
        <f t="shared" si="7"/>
        <v>843261</v>
      </c>
      <c r="Q38" s="21">
        <f t="shared" si="7"/>
        <v>923196</v>
      </c>
      <c r="R38" s="21">
        <f t="shared" si="7"/>
        <v>2621954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6979109</v>
      </c>
      <c r="X38" s="21">
        <f t="shared" si="7"/>
        <v>11212125</v>
      </c>
      <c r="Y38" s="21">
        <f t="shared" si="7"/>
        <v>-4233016</v>
      </c>
      <c r="Z38" s="4">
        <f>+IF(X38&lt;&gt;0,+(Y38/X38)*100,0)</f>
        <v>-37.75391373178591</v>
      </c>
      <c r="AA38" s="19">
        <f>SUM(AA39:AA41)</f>
        <v>15478520</v>
      </c>
    </row>
    <row r="39" spans="1:27" ht="12.75">
      <c r="A39" s="5" t="s">
        <v>42</v>
      </c>
      <c r="B39" s="3"/>
      <c r="C39" s="22">
        <v>22270920</v>
      </c>
      <c r="D39" s="22"/>
      <c r="E39" s="23">
        <v>11604727</v>
      </c>
      <c r="F39" s="24">
        <v>12112724</v>
      </c>
      <c r="G39" s="24">
        <v>632827</v>
      </c>
      <c r="H39" s="24">
        <v>583370</v>
      </c>
      <c r="I39" s="24">
        <v>620624</v>
      </c>
      <c r="J39" s="24">
        <v>1836821</v>
      </c>
      <c r="K39" s="24">
        <v>66061</v>
      </c>
      <c r="L39" s="24">
        <v>648148</v>
      </c>
      <c r="M39" s="24">
        <v>695395</v>
      </c>
      <c r="N39" s="24">
        <v>1409604</v>
      </c>
      <c r="O39" s="24">
        <v>653077</v>
      </c>
      <c r="P39" s="24">
        <v>612802</v>
      </c>
      <c r="Q39" s="24">
        <v>713308</v>
      </c>
      <c r="R39" s="24">
        <v>1979187</v>
      </c>
      <c r="S39" s="24"/>
      <c r="T39" s="24"/>
      <c r="U39" s="24"/>
      <c r="V39" s="24"/>
      <c r="W39" s="24">
        <v>5225612</v>
      </c>
      <c r="X39" s="24">
        <v>8719185</v>
      </c>
      <c r="Y39" s="24">
        <v>-3493573</v>
      </c>
      <c r="Z39" s="6">
        <v>-40.07</v>
      </c>
      <c r="AA39" s="22">
        <v>12112724</v>
      </c>
    </row>
    <row r="40" spans="1:27" ht="12.75">
      <c r="A40" s="5" t="s">
        <v>43</v>
      </c>
      <c r="B40" s="3"/>
      <c r="C40" s="22">
        <v>2024159</v>
      </c>
      <c r="D40" s="22"/>
      <c r="E40" s="23">
        <v>3565796</v>
      </c>
      <c r="F40" s="24">
        <v>3365796</v>
      </c>
      <c r="G40" s="24">
        <v>181231</v>
      </c>
      <c r="H40" s="24">
        <v>228052</v>
      </c>
      <c r="I40" s="24">
        <v>209610</v>
      </c>
      <c r="J40" s="24">
        <v>618893</v>
      </c>
      <c r="K40" s="24">
        <v>22759</v>
      </c>
      <c r="L40" s="24">
        <v>200320</v>
      </c>
      <c r="M40" s="24">
        <v>268758</v>
      </c>
      <c r="N40" s="24">
        <v>491837</v>
      </c>
      <c r="O40" s="24">
        <v>202420</v>
      </c>
      <c r="P40" s="24">
        <v>230459</v>
      </c>
      <c r="Q40" s="24">
        <v>209888</v>
      </c>
      <c r="R40" s="24">
        <v>642767</v>
      </c>
      <c r="S40" s="24"/>
      <c r="T40" s="24"/>
      <c r="U40" s="24"/>
      <c r="V40" s="24"/>
      <c r="W40" s="24">
        <v>1753497</v>
      </c>
      <c r="X40" s="24">
        <v>2492940</v>
      </c>
      <c r="Y40" s="24">
        <v>-739443</v>
      </c>
      <c r="Z40" s="6">
        <v>-29.66</v>
      </c>
      <c r="AA40" s="22">
        <v>3365796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21971318</v>
      </c>
      <c r="D42" s="19">
        <f>SUM(D43:D46)</f>
        <v>0</v>
      </c>
      <c r="E42" s="20">
        <f t="shared" si="8"/>
        <v>22960961</v>
      </c>
      <c r="F42" s="21">
        <f t="shared" si="8"/>
        <v>22357047</v>
      </c>
      <c r="G42" s="21">
        <f t="shared" si="8"/>
        <v>1043879</v>
      </c>
      <c r="H42" s="21">
        <f t="shared" si="8"/>
        <v>1069453</v>
      </c>
      <c r="I42" s="21">
        <f t="shared" si="8"/>
        <v>1062434</v>
      </c>
      <c r="J42" s="21">
        <f t="shared" si="8"/>
        <v>3175766</v>
      </c>
      <c r="K42" s="21">
        <f t="shared" si="8"/>
        <v>188198</v>
      </c>
      <c r="L42" s="21">
        <f t="shared" si="8"/>
        <v>1088346</v>
      </c>
      <c r="M42" s="21">
        <f t="shared" si="8"/>
        <v>1468627</v>
      </c>
      <c r="N42" s="21">
        <f t="shared" si="8"/>
        <v>2745171</v>
      </c>
      <c r="O42" s="21">
        <f t="shared" si="8"/>
        <v>1105262</v>
      </c>
      <c r="P42" s="21">
        <f t="shared" si="8"/>
        <v>1056531</v>
      </c>
      <c r="Q42" s="21">
        <f t="shared" si="8"/>
        <v>1357574</v>
      </c>
      <c r="R42" s="21">
        <f t="shared" si="8"/>
        <v>3519367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9440304</v>
      </c>
      <c r="X42" s="21">
        <f t="shared" si="8"/>
        <v>15018607</v>
      </c>
      <c r="Y42" s="21">
        <f t="shared" si="8"/>
        <v>-5578303</v>
      </c>
      <c r="Z42" s="4">
        <f>+IF(X42&lt;&gt;0,+(Y42/X42)*100,0)</f>
        <v>-37.142612493955</v>
      </c>
      <c r="AA42" s="19">
        <f>SUM(AA43:AA46)</f>
        <v>22357047</v>
      </c>
    </row>
    <row r="43" spans="1:27" ht="12.75">
      <c r="A43" s="5" t="s">
        <v>46</v>
      </c>
      <c r="B43" s="3"/>
      <c r="C43" s="22">
        <v>13181221</v>
      </c>
      <c r="D43" s="22"/>
      <c r="E43" s="23">
        <v>11536144</v>
      </c>
      <c r="F43" s="24">
        <v>11479243</v>
      </c>
      <c r="G43" s="24">
        <v>78880</v>
      </c>
      <c r="H43" s="24">
        <v>78851</v>
      </c>
      <c r="I43" s="24">
        <v>74300</v>
      </c>
      <c r="J43" s="24">
        <v>232031</v>
      </c>
      <c r="K43" s="24">
        <v>6017</v>
      </c>
      <c r="L43" s="24">
        <v>70076</v>
      </c>
      <c r="M43" s="24">
        <v>100367</v>
      </c>
      <c r="N43" s="24">
        <v>176460</v>
      </c>
      <c r="O43" s="24">
        <v>71350</v>
      </c>
      <c r="P43" s="24">
        <v>75498</v>
      </c>
      <c r="Q43" s="24">
        <v>89900</v>
      </c>
      <c r="R43" s="24">
        <v>236748</v>
      </c>
      <c r="S43" s="24"/>
      <c r="T43" s="24"/>
      <c r="U43" s="24"/>
      <c r="V43" s="24"/>
      <c r="W43" s="24">
        <v>645239</v>
      </c>
      <c r="X43" s="24">
        <v>7159252</v>
      </c>
      <c r="Y43" s="24">
        <v>-6514013</v>
      </c>
      <c r="Z43" s="6">
        <v>-90.99</v>
      </c>
      <c r="AA43" s="22">
        <v>11479243</v>
      </c>
    </row>
    <row r="44" spans="1:27" ht="12.75">
      <c r="A44" s="5" t="s">
        <v>47</v>
      </c>
      <c r="B44" s="3"/>
      <c r="C44" s="22">
        <v>6017978</v>
      </c>
      <c r="D44" s="22"/>
      <c r="E44" s="23">
        <v>7600270</v>
      </c>
      <c r="F44" s="24">
        <v>7173544</v>
      </c>
      <c r="G44" s="24">
        <v>608149</v>
      </c>
      <c r="H44" s="24">
        <v>732702</v>
      </c>
      <c r="I44" s="24">
        <v>688586</v>
      </c>
      <c r="J44" s="24">
        <v>2029437</v>
      </c>
      <c r="K44" s="24">
        <v>128194</v>
      </c>
      <c r="L44" s="24">
        <v>722093</v>
      </c>
      <c r="M44" s="24">
        <v>1025488</v>
      </c>
      <c r="N44" s="24">
        <v>1875775</v>
      </c>
      <c r="O44" s="24">
        <v>722205</v>
      </c>
      <c r="P44" s="24">
        <v>697407</v>
      </c>
      <c r="Q44" s="24">
        <v>890148</v>
      </c>
      <c r="R44" s="24">
        <v>2309760</v>
      </c>
      <c r="S44" s="24"/>
      <c r="T44" s="24"/>
      <c r="U44" s="24"/>
      <c r="V44" s="24"/>
      <c r="W44" s="24">
        <v>6214972</v>
      </c>
      <c r="X44" s="24">
        <v>5222205</v>
      </c>
      <c r="Y44" s="24">
        <v>992767</v>
      </c>
      <c r="Z44" s="6">
        <v>19.01</v>
      </c>
      <c r="AA44" s="22">
        <v>7173544</v>
      </c>
    </row>
    <row r="45" spans="1:27" ht="12.75">
      <c r="A45" s="5" t="s">
        <v>48</v>
      </c>
      <c r="B45" s="3"/>
      <c r="C45" s="25">
        <v>1162083</v>
      </c>
      <c r="D45" s="25"/>
      <c r="E45" s="26">
        <v>2234166</v>
      </c>
      <c r="F45" s="27">
        <v>2134166</v>
      </c>
      <c r="G45" s="27">
        <v>132458</v>
      </c>
      <c r="H45" s="27">
        <v>99553</v>
      </c>
      <c r="I45" s="27">
        <v>143106</v>
      </c>
      <c r="J45" s="27">
        <v>375117</v>
      </c>
      <c r="K45" s="27">
        <v>50780</v>
      </c>
      <c r="L45" s="27">
        <v>145950</v>
      </c>
      <c r="M45" s="27">
        <v>136324</v>
      </c>
      <c r="N45" s="27">
        <v>333054</v>
      </c>
      <c r="O45" s="27">
        <v>108847</v>
      </c>
      <c r="P45" s="27">
        <v>103503</v>
      </c>
      <c r="Q45" s="27">
        <v>199291</v>
      </c>
      <c r="R45" s="27">
        <v>411641</v>
      </c>
      <c r="S45" s="27"/>
      <c r="T45" s="27"/>
      <c r="U45" s="27"/>
      <c r="V45" s="27"/>
      <c r="W45" s="27">
        <v>1119812</v>
      </c>
      <c r="X45" s="27">
        <v>1584572</v>
      </c>
      <c r="Y45" s="27">
        <v>-464760</v>
      </c>
      <c r="Z45" s="7">
        <v>-29.33</v>
      </c>
      <c r="AA45" s="25">
        <v>2134166</v>
      </c>
    </row>
    <row r="46" spans="1:27" ht="12.75">
      <c r="A46" s="5" t="s">
        <v>49</v>
      </c>
      <c r="B46" s="3"/>
      <c r="C46" s="22">
        <v>1610036</v>
      </c>
      <c r="D46" s="22"/>
      <c r="E46" s="23">
        <v>1590381</v>
      </c>
      <c r="F46" s="24">
        <v>1570094</v>
      </c>
      <c r="G46" s="24">
        <v>224392</v>
      </c>
      <c r="H46" s="24">
        <v>158347</v>
      </c>
      <c r="I46" s="24">
        <v>156442</v>
      </c>
      <c r="J46" s="24">
        <v>539181</v>
      </c>
      <c r="K46" s="24">
        <v>3207</v>
      </c>
      <c r="L46" s="24">
        <v>150227</v>
      </c>
      <c r="M46" s="24">
        <v>206448</v>
      </c>
      <c r="N46" s="24">
        <v>359882</v>
      </c>
      <c r="O46" s="24">
        <v>202860</v>
      </c>
      <c r="P46" s="24">
        <v>180123</v>
      </c>
      <c r="Q46" s="24">
        <v>178235</v>
      </c>
      <c r="R46" s="24">
        <v>561218</v>
      </c>
      <c r="S46" s="24"/>
      <c r="T46" s="24"/>
      <c r="U46" s="24"/>
      <c r="V46" s="24"/>
      <c r="W46" s="24">
        <v>1460281</v>
      </c>
      <c r="X46" s="24">
        <v>1052578</v>
      </c>
      <c r="Y46" s="24">
        <v>407703</v>
      </c>
      <c r="Z46" s="6">
        <v>38.73</v>
      </c>
      <c r="AA46" s="22">
        <v>1570094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93144996</v>
      </c>
      <c r="D48" s="40">
        <f>+D28+D32+D38+D42+D47</f>
        <v>0</v>
      </c>
      <c r="E48" s="41">
        <f t="shared" si="9"/>
        <v>67010530</v>
      </c>
      <c r="F48" s="42">
        <f t="shared" si="9"/>
        <v>66989614</v>
      </c>
      <c r="G48" s="42">
        <f t="shared" si="9"/>
        <v>4137939</v>
      </c>
      <c r="H48" s="42">
        <f t="shared" si="9"/>
        <v>4779795</v>
      </c>
      <c r="I48" s="42">
        <f t="shared" si="9"/>
        <v>4909707</v>
      </c>
      <c r="J48" s="42">
        <f t="shared" si="9"/>
        <v>13827441</v>
      </c>
      <c r="K48" s="42">
        <f t="shared" si="9"/>
        <v>926685</v>
      </c>
      <c r="L48" s="42">
        <f t="shared" si="9"/>
        <v>4583509</v>
      </c>
      <c r="M48" s="42">
        <f t="shared" si="9"/>
        <v>5370176</v>
      </c>
      <c r="N48" s="42">
        <f t="shared" si="9"/>
        <v>10880370</v>
      </c>
      <c r="O48" s="42">
        <f t="shared" si="9"/>
        <v>4425706</v>
      </c>
      <c r="P48" s="42">
        <f t="shared" si="9"/>
        <v>3818314</v>
      </c>
      <c r="Q48" s="42">
        <f t="shared" si="9"/>
        <v>4955004</v>
      </c>
      <c r="R48" s="42">
        <f t="shared" si="9"/>
        <v>13199024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37906835</v>
      </c>
      <c r="X48" s="42">
        <f t="shared" si="9"/>
        <v>45452792</v>
      </c>
      <c r="Y48" s="42">
        <f t="shared" si="9"/>
        <v>-7545957</v>
      </c>
      <c r="Z48" s="43">
        <f>+IF(X48&lt;&gt;0,+(Y48/X48)*100,0)</f>
        <v>-16.6017458289471</v>
      </c>
      <c r="AA48" s="40">
        <f>+AA28+AA32+AA38+AA42+AA47</f>
        <v>66989614</v>
      </c>
    </row>
    <row r="49" spans="1:27" ht="12.75">
      <c r="A49" s="14" t="s">
        <v>88</v>
      </c>
      <c r="B49" s="15"/>
      <c r="C49" s="44">
        <f aca="true" t="shared" si="10" ref="C49:Y49">+C25-C48</f>
        <v>-2813347</v>
      </c>
      <c r="D49" s="44">
        <f>+D25-D48</f>
        <v>0</v>
      </c>
      <c r="E49" s="45">
        <f t="shared" si="10"/>
        <v>17696793</v>
      </c>
      <c r="F49" s="46">
        <f t="shared" si="10"/>
        <v>19833718</v>
      </c>
      <c r="G49" s="46">
        <f t="shared" si="10"/>
        <v>17252766</v>
      </c>
      <c r="H49" s="46">
        <f t="shared" si="10"/>
        <v>-2646120</v>
      </c>
      <c r="I49" s="46">
        <f t="shared" si="10"/>
        <v>-2587781</v>
      </c>
      <c r="J49" s="46">
        <f t="shared" si="10"/>
        <v>12018865</v>
      </c>
      <c r="K49" s="46">
        <f t="shared" si="10"/>
        <v>-528884</v>
      </c>
      <c r="L49" s="46">
        <f t="shared" si="10"/>
        <v>3055717</v>
      </c>
      <c r="M49" s="46">
        <f t="shared" si="10"/>
        <v>1024014</v>
      </c>
      <c r="N49" s="46">
        <f t="shared" si="10"/>
        <v>3550847</v>
      </c>
      <c r="O49" s="46">
        <f t="shared" si="10"/>
        <v>-4758803</v>
      </c>
      <c r="P49" s="46">
        <f t="shared" si="10"/>
        <v>-1419729</v>
      </c>
      <c r="Q49" s="46">
        <f t="shared" si="10"/>
        <v>2842754</v>
      </c>
      <c r="R49" s="46">
        <f t="shared" si="10"/>
        <v>-3335778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12233934</v>
      </c>
      <c r="X49" s="46">
        <f>IF(F25=F48,0,X25-X48)</f>
        <v>15126990</v>
      </c>
      <c r="Y49" s="46">
        <f t="shared" si="10"/>
        <v>-2893056</v>
      </c>
      <c r="Z49" s="47">
        <f>+IF(X49&lt;&gt;0,+(Y49/X49)*100,0)</f>
        <v>-19.12512667754788</v>
      </c>
      <c r="AA49" s="44">
        <f>+AA25-AA48</f>
        <v>19833718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32055466</v>
      </c>
      <c r="D5" s="19">
        <f>SUM(D6:D8)</f>
        <v>0</v>
      </c>
      <c r="E5" s="20">
        <f t="shared" si="0"/>
        <v>43139912</v>
      </c>
      <c r="F5" s="21">
        <f t="shared" si="0"/>
        <v>43139915</v>
      </c>
      <c r="G5" s="21">
        <f t="shared" si="0"/>
        <v>84632</v>
      </c>
      <c r="H5" s="21">
        <f t="shared" si="0"/>
        <v>184226</v>
      </c>
      <c r="I5" s="21">
        <f t="shared" si="0"/>
        <v>1459379</v>
      </c>
      <c r="J5" s="21">
        <f t="shared" si="0"/>
        <v>1728237</v>
      </c>
      <c r="K5" s="21">
        <f t="shared" si="0"/>
        <v>1534098</v>
      </c>
      <c r="L5" s="21">
        <f t="shared" si="0"/>
        <v>1623961</v>
      </c>
      <c r="M5" s="21">
        <f t="shared" si="0"/>
        <v>8138598</v>
      </c>
      <c r="N5" s="21">
        <f t="shared" si="0"/>
        <v>11296657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13024894</v>
      </c>
      <c r="X5" s="21">
        <f t="shared" si="0"/>
        <v>32355029</v>
      </c>
      <c r="Y5" s="21">
        <f t="shared" si="0"/>
        <v>-19330135</v>
      </c>
      <c r="Z5" s="4">
        <f>+IF(X5&lt;&gt;0,+(Y5/X5)*100,0)</f>
        <v>-59.74383456741763</v>
      </c>
      <c r="AA5" s="19">
        <f>SUM(AA6:AA8)</f>
        <v>43139915</v>
      </c>
    </row>
    <row r="6" spans="1:27" ht="12.75">
      <c r="A6" s="5" t="s">
        <v>32</v>
      </c>
      <c r="B6" s="3"/>
      <c r="C6" s="22">
        <v>883440</v>
      </c>
      <c r="D6" s="22"/>
      <c r="E6" s="23">
        <v>1063589</v>
      </c>
      <c r="F6" s="24">
        <v>1063589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797693</v>
      </c>
      <c r="Y6" s="24">
        <v>-797693</v>
      </c>
      <c r="Z6" s="6">
        <v>-100</v>
      </c>
      <c r="AA6" s="22">
        <v>1063589</v>
      </c>
    </row>
    <row r="7" spans="1:27" ht="12.75">
      <c r="A7" s="5" t="s">
        <v>33</v>
      </c>
      <c r="B7" s="3"/>
      <c r="C7" s="25">
        <v>31172026</v>
      </c>
      <c r="D7" s="25"/>
      <c r="E7" s="26">
        <v>42076323</v>
      </c>
      <c r="F7" s="27">
        <v>42076326</v>
      </c>
      <c r="G7" s="27">
        <v>84632</v>
      </c>
      <c r="H7" s="27">
        <v>184226</v>
      </c>
      <c r="I7" s="27">
        <v>1459379</v>
      </c>
      <c r="J7" s="27">
        <v>1728237</v>
      </c>
      <c r="K7" s="27">
        <v>1534098</v>
      </c>
      <c r="L7" s="27">
        <v>1623961</v>
      </c>
      <c r="M7" s="27">
        <v>8138598</v>
      </c>
      <c r="N7" s="27">
        <v>11296657</v>
      </c>
      <c r="O7" s="27"/>
      <c r="P7" s="27"/>
      <c r="Q7" s="27"/>
      <c r="R7" s="27"/>
      <c r="S7" s="27"/>
      <c r="T7" s="27"/>
      <c r="U7" s="27"/>
      <c r="V7" s="27"/>
      <c r="W7" s="27">
        <v>13024894</v>
      </c>
      <c r="X7" s="27">
        <v>31557336</v>
      </c>
      <c r="Y7" s="27">
        <v>-18532442</v>
      </c>
      <c r="Z7" s="7">
        <v>-58.73</v>
      </c>
      <c r="AA7" s="25">
        <v>42076326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17673153</v>
      </c>
      <c r="D9" s="19">
        <f>SUM(D10:D14)</f>
        <v>0</v>
      </c>
      <c r="E9" s="20">
        <f t="shared" si="1"/>
        <v>10880247</v>
      </c>
      <c r="F9" s="21">
        <f t="shared" si="1"/>
        <v>10880247</v>
      </c>
      <c r="G9" s="21">
        <f t="shared" si="1"/>
        <v>0</v>
      </c>
      <c r="H9" s="21">
        <f t="shared" si="1"/>
        <v>545000</v>
      </c>
      <c r="I9" s="21">
        <f t="shared" si="1"/>
        <v>0</v>
      </c>
      <c r="J9" s="21">
        <f t="shared" si="1"/>
        <v>545000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545000</v>
      </c>
      <c r="X9" s="21">
        <f t="shared" si="1"/>
        <v>8160189</v>
      </c>
      <c r="Y9" s="21">
        <f t="shared" si="1"/>
        <v>-7615189</v>
      </c>
      <c r="Z9" s="4">
        <f>+IF(X9&lt;&gt;0,+(Y9/X9)*100,0)</f>
        <v>-93.32123312339947</v>
      </c>
      <c r="AA9" s="19">
        <f>SUM(AA10:AA14)</f>
        <v>10880247</v>
      </c>
    </row>
    <row r="10" spans="1:27" ht="12.75">
      <c r="A10" s="5" t="s">
        <v>36</v>
      </c>
      <c r="B10" s="3"/>
      <c r="C10" s="22">
        <v>17643154</v>
      </c>
      <c r="D10" s="22"/>
      <c r="E10" s="23">
        <v>1482205</v>
      </c>
      <c r="F10" s="24">
        <v>1482205</v>
      </c>
      <c r="G10" s="24"/>
      <c r="H10" s="24">
        <v>545000</v>
      </c>
      <c r="I10" s="24"/>
      <c r="J10" s="24">
        <v>545000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545000</v>
      </c>
      <c r="X10" s="24">
        <v>1111657</v>
      </c>
      <c r="Y10" s="24">
        <v>-566657</v>
      </c>
      <c r="Z10" s="6">
        <v>-50.97</v>
      </c>
      <c r="AA10" s="22">
        <v>1482205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29999</v>
      </c>
      <c r="D13" s="22"/>
      <c r="E13" s="23">
        <v>9398042</v>
      </c>
      <c r="F13" s="24">
        <v>9398042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7048532</v>
      </c>
      <c r="Y13" s="24">
        <v>-7048532</v>
      </c>
      <c r="Z13" s="6">
        <v>-100</v>
      </c>
      <c r="AA13" s="22">
        <v>9398042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6192</v>
      </c>
      <c r="D15" s="19">
        <f>SUM(D16:D18)</f>
        <v>0</v>
      </c>
      <c r="E15" s="20">
        <f t="shared" si="2"/>
        <v>10970706</v>
      </c>
      <c r="F15" s="21">
        <f t="shared" si="2"/>
        <v>10970706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8228031</v>
      </c>
      <c r="Y15" s="21">
        <f t="shared" si="2"/>
        <v>-8228031</v>
      </c>
      <c r="Z15" s="4">
        <f>+IF(X15&lt;&gt;0,+(Y15/X15)*100,0)</f>
        <v>-100</v>
      </c>
      <c r="AA15" s="19">
        <f>SUM(AA16:AA18)</f>
        <v>10970706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6192</v>
      </c>
      <c r="D17" s="22"/>
      <c r="E17" s="23">
        <v>10970706</v>
      </c>
      <c r="F17" s="24">
        <v>10970706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8228031</v>
      </c>
      <c r="Y17" s="24">
        <v>-8228031</v>
      </c>
      <c r="Z17" s="6">
        <v>-100</v>
      </c>
      <c r="AA17" s="22">
        <v>10970706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66969936</v>
      </c>
      <c r="D19" s="19">
        <f>SUM(D20:D23)</f>
        <v>0</v>
      </c>
      <c r="E19" s="20">
        <f t="shared" si="3"/>
        <v>59646702</v>
      </c>
      <c r="F19" s="21">
        <f t="shared" si="3"/>
        <v>59646705</v>
      </c>
      <c r="G19" s="21">
        <f t="shared" si="3"/>
        <v>3099230</v>
      </c>
      <c r="H19" s="21">
        <f t="shared" si="3"/>
        <v>91899</v>
      </c>
      <c r="I19" s="21">
        <f t="shared" si="3"/>
        <v>2860809</v>
      </c>
      <c r="J19" s="21">
        <f t="shared" si="3"/>
        <v>6051938</v>
      </c>
      <c r="K19" s="21">
        <f t="shared" si="3"/>
        <v>2868242</v>
      </c>
      <c r="L19" s="21">
        <f t="shared" si="3"/>
        <v>5336561</v>
      </c>
      <c r="M19" s="21">
        <f t="shared" si="3"/>
        <v>6468983</v>
      </c>
      <c r="N19" s="21">
        <f t="shared" si="3"/>
        <v>14673786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20725724</v>
      </c>
      <c r="X19" s="21">
        <f t="shared" si="3"/>
        <v>44735049</v>
      </c>
      <c r="Y19" s="21">
        <f t="shared" si="3"/>
        <v>-24009325</v>
      </c>
      <c r="Z19" s="4">
        <f>+IF(X19&lt;&gt;0,+(Y19/X19)*100,0)</f>
        <v>-53.67005410008604</v>
      </c>
      <c r="AA19" s="19">
        <f>SUM(AA20:AA23)</f>
        <v>59646705</v>
      </c>
    </row>
    <row r="20" spans="1:27" ht="12.75">
      <c r="A20" s="5" t="s">
        <v>46</v>
      </c>
      <c r="B20" s="3"/>
      <c r="C20" s="22">
        <v>23264028</v>
      </c>
      <c r="D20" s="22"/>
      <c r="E20" s="23">
        <v>24704553</v>
      </c>
      <c r="F20" s="24">
        <v>24704555</v>
      </c>
      <c r="G20" s="24">
        <v>1307590</v>
      </c>
      <c r="H20" s="24">
        <v>-4219</v>
      </c>
      <c r="I20" s="24">
        <v>1192924</v>
      </c>
      <c r="J20" s="24">
        <v>2496295</v>
      </c>
      <c r="K20" s="24">
        <v>1209290</v>
      </c>
      <c r="L20" s="24">
        <v>1415395</v>
      </c>
      <c r="M20" s="24">
        <v>2708109</v>
      </c>
      <c r="N20" s="24">
        <v>5332794</v>
      </c>
      <c r="O20" s="24"/>
      <c r="P20" s="24"/>
      <c r="Q20" s="24"/>
      <c r="R20" s="24"/>
      <c r="S20" s="24"/>
      <c r="T20" s="24"/>
      <c r="U20" s="24"/>
      <c r="V20" s="24"/>
      <c r="W20" s="24">
        <v>7829089</v>
      </c>
      <c r="X20" s="24">
        <v>18528419</v>
      </c>
      <c r="Y20" s="24">
        <v>-10699330</v>
      </c>
      <c r="Z20" s="6">
        <v>-57.75</v>
      </c>
      <c r="AA20" s="22">
        <v>24704555</v>
      </c>
    </row>
    <row r="21" spans="1:27" ht="12.75">
      <c r="A21" s="5" t="s">
        <v>47</v>
      </c>
      <c r="B21" s="3"/>
      <c r="C21" s="22">
        <v>25823654</v>
      </c>
      <c r="D21" s="22"/>
      <c r="E21" s="23">
        <v>25474039</v>
      </c>
      <c r="F21" s="24">
        <v>25474040</v>
      </c>
      <c r="G21" s="24">
        <v>1291687</v>
      </c>
      <c r="H21" s="24">
        <v>8535</v>
      </c>
      <c r="I21" s="24">
        <v>1172742</v>
      </c>
      <c r="J21" s="24">
        <v>2472964</v>
      </c>
      <c r="K21" s="24">
        <v>987345</v>
      </c>
      <c r="L21" s="24">
        <v>2171188</v>
      </c>
      <c r="M21" s="24">
        <v>2636002</v>
      </c>
      <c r="N21" s="24">
        <v>5794535</v>
      </c>
      <c r="O21" s="24"/>
      <c r="P21" s="24"/>
      <c r="Q21" s="24"/>
      <c r="R21" s="24"/>
      <c r="S21" s="24"/>
      <c r="T21" s="24"/>
      <c r="U21" s="24"/>
      <c r="V21" s="24"/>
      <c r="W21" s="24">
        <v>8267499</v>
      </c>
      <c r="X21" s="24">
        <v>19105538</v>
      </c>
      <c r="Y21" s="24">
        <v>-10838039</v>
      </c>
      <c r="Z21" s="6">
        <v>-56.73</v>
      </c>
      <c r="AA21" s="22">
        <v>25474040</v>
      </c>
    </row>
    <row r="22" spans="1:27" ht="12.75">
      <c r="A22" s="5" t="s">
        <v>48</v>
      </c>
      <c r="B22" s="3"/>
      <c r="C22" s="25">
        <v>13598358</v>
      </c>
      <c r="D22" s="25"/>
      <c r="E22" s="26">
        <v>4687734</v>
      </c>
      <c r="F22" s="27">
        <v>4687734</v>
      </c>
      <c r="G22" s="27">
        <v>458821</v>
      </c>
      <c r="H22" s="27">
        <v>79943</v>
      </c>
      <c r="I22" s="27">
        <v>458165</v>
      </c>
      <c r="J22" s="27">
        <v>996929</v>
      </c>
      <c r="K22" s="27">
        <v>685409</v>
      </c>
      <c r="L22" s="27">
        <v>1157652</v>
      </c>
      <c r="M22" s="27">
        <v>786428</v>
      </c>
      <c r="N22" s="27">
        <v>2629489</v>
      </c>
      <c r="O22" s="27"/>
      <c r="P22" s="27"/>
      <c r="Q22" s="27"/>
      <c r="R22" s="27"/>
      <c r="S22" s="27"/>
      <c r="T22" s="27"/>
      <c r="U22" s="27"/>
      <c r="V22" s="27"/>
      <c r="W22" s="27">
        <v>3626418</v>
      </c>
      <c r="X22" s="27">
        <v>3515805</v>
      </c>
      <c r="Y22" s="27">
        <v>110613</v>
      </c>
      <c r="Z22" s="7">
        <v>3.15</v>
      </c>
      <c r="AA22" s="25">
        <v>4687734</v>
      </c>
    </row>
    <row r="23" spans="1:27" ht="12.75">
      <c r="A23" s="5" t="s">
        <v>49</v>
      </c>
      <c r="B23" s="3"/>
      <c r="C23" s="22">
        <v>4283896</v>
      </c>
      <c r="D23" s="22"/>
      <c r="E23" s="23">
        <v>4780376</v>
      </c>
      <c r="F23" s="24">
        <v>4780376</v>
      </c>
      <c r="G23" s="24">
        <v>41132</v>
      </c>
      <c r="H23" s="24">
        <v>7640</v>
      </c>
      <c r="I23" s="24">
        <v>36978</v>
      </c>
      <c r="J23" s="24">
        <v>85750</v>
      </c>
      <c r="K23" s="24">
        <v>-13802</v>
      </c>
      <c r="L23" s="24">
        <v>592326</v>
      </c>
      <c r="M23" s="24">
        <v>338444</v>
      </c>
      <c r="N23" s="24">
        <v>916968</v>
      </c>
      <c r="O23" s="24"/>
      <c r="P23" s="24"/>
      <c r="Q23" s="24"/>
      <c r="R23" s="24"/>
      <c r="S23" s="24"/>
      <c r="T23" s="24"/>
      <c r="U23" s="24"/>
      <c r="V23" s="24"/>
      <c r="W23" s="24">
        <v>1002718</v>
      </c>
      <c r="X23" s="24">
        <v>3585287</v>
      </c>
      <c r="Y23" s="24">
        <v>-2582569</v>
      </c>
      <c r="Z23" s="6">
        <v>-72.03</v>
      </c>
      <c r="AA23" s="22">
        <v>4780376</v>
      </c>
    </row>
    <row r="24" spans="1:27" ht="12.75">
      <c r="A24" s="2" t="s">
        <v>50</v>
      </c>
      <c r="B24" s="8" t="s">
        <v>51</v>
      </c>
      <c r="C24" s="19">
        <v>754825</v>
      </c>
      <c r="D24" s="19"/>
      <c r="E24" s="20">
        <v>3252</v>
      </c>
      <c r="F24" s="21">
        <v>3252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2445</v>
      </c>
      <c r="Y24" s="21">
        <v>-2445</v>
      </c>
      <c r="Z24" s="4">
        <v>-100</v>
      </c>
      <c r="AA24" s="19">
        <v>3252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117459572</v>
      </c>
      <c r="D25" s="40">
        <f>+D5+D9+D15+D19+D24</f>
        <v>0</v>
      </c>
      <c r="E25" s="41">
        <f t="shared" si="4"/>
        <v>124640819</v>
      </c>
      <c r="F25" s="42">
        <f t="shared" si="4"/>
        <v>124640825</v>
      </c>
      <c r="G25" s="42">
        <f t="shared" si="4"/>
        <v>3183862</v>
      </c>
      <c r="H25" s="42">
        <f t="shared" si="4"/>
        <v>821125</v>
      </c>
      <c r="I25" s="42">
        <f t="shared" si="4"/>
        <v>4320188</v>
      </c>
      <c r="J25" s="42">
        <f t="shared" si="4"/>
        <v>8325175</v>
      </c>
      <c r="K25" s="42">
        <f t="shared" si="4"/>
        <v>4402340</v>
      </c>
      <c r="L25" s="42">
        <f t="shared" si="4"/>
        <v>6960522</v>
      </c>
      <c r="M25" s="42">
        <f t="shared" si="4"/>
        <v>14607581</v>
      </c>
      <c r="N25" s="42">
        <f t="shared" si="4"/>
        <v>25970443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34295618</v>
      </c>
      <c r="X25" s="42">
        <f t="shared" si="4"/>
        <v>93480743</v>
      </c>
      <c r="Y25" s="42">
        <f t="shared" si="4"/>
        <v>-59185125</v>
      </c>
      <c r="Z25" s="43">
        <f>+IF(X25&lt;&gt;0,+(Y25/X25)*100,0)</f>
        <v>-63.31263862547605</v>
      </c>
      <c r="AA25" s="40">
        <f>+AA5+AA9+AA15+AA19+AA24</f>
        <v>124640825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68010728</v>
      </c>
      <c r="D28" s="19">
        <f>SUM(D29:D31)</f>
        <v>0</v>
      </c>
      <c r="E28" s="20">
        <f t="shared" si="5"/>
        <v>51989343</v>
      </c>
      <c r="F28" s="21">
        <f t="shared" si="5"/>
        <v>50532076</v>
      </c>
      <c r="G28" s="21">
        <f t="shared" si="5"/>
        <v>2304021</v>
      </c>
      <c r="H28" s="21">
        <f t="shared" si="5"/>
        <v>4189240</v>
      </c>
      <c r="I28" s="21">
        <f t="shared" si="5"/>
        <v>1389983</v>
      </c>
      <c r="J28" s="21">
        <f t="shared" si="5"/>
        <v>7883244</v>
      </c>
      <c r="K28" s="21">
        <f t="shared" si="5"/>
        <v>2538877</v>
      </c>
      <c r="L28" s="21">
        <f t="shared" si="5"/>
        <v>1714053</v>
      </c>
      <c r="M28" s="21">
        <f t="shared" si="5"/>
        <v>6307772</v>
      </c>
      <c r="N28" s="21">
        <f t="shared" si="5"/>
        <v>10560702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18443946</v>
      </c>
      <c r="X28" s="21">
        <f t="shared" si="5"/>
        <v>37853974</v>
      </c>
      <c r="Y28" s="21">
        <f t="shared" si="5"/>
        <v>-19410028</v>
      </c>
      <c r="Z28" s="4">
        <f>+IF(X28&lt;&gt;0,+(Y28/X28)*100,0)</f>
        <v>-51.2760641722848</v>
      </c>
      <c r="AA28" s="19">
        <f>SUM(AA29:AA31)</f>
        <v>50532076</v>
      </c>
    </row>
    <row r="29" spans="1:27" ht="12.75">
      <c r="A29" s="5" t="s">
        <v>32</v>
      </c>
      <c r="B29" s="3"/>
      <c r="C29" s="22">
        <v>15345287</v>
      </c>
      <c r="D29" s="22"/>
      <c r="E29" s="23">
        <v>8140811</v>
      </c>
      <c r="F29" s="24">
        <v>8352044</v>
      </c>
      <c r="G29" s="24">
        <v>667727</v>
      </c>
      <c r="H29" s="24">
        <v>635903</v>
      </c>
      <c r="I29" s="24">
        <v>387298</v>
      </c>
      <c r="J29" s="24">
        <v>1690928</v>
      </c>
      <c r="K29" s="24">
        <v>709376</v>
      </c>
      <c r="L29" s="24">
        <v>567482</v>
      </c>
      <c r="M29" s="24">
        <v>1460793</v>
      </c>
      <c r="N29" s="24">
        <v>2737651</v>
      </c>
      <c r="O29" s="24"/>
      <c r="P29" s="24"/>
      <c r="Q29" s="24"/>
      <c r="R29" s="24"/>
      <c r="S29" s="24"/>
      <c r="T29" s="24"/>
      <c r="U29" s="24"/>
      <c r="V29" s="24"/>
      <c r="W29" s="24">
        <v>4428579</v>
      </c>
      <c r="X29" s="24">
        <v>6264098</v>
      </c>
      <c r="Y29" s="24">
        <v>-1835519</v>
      </c>
      <c r="Z29" s="6">
        <v>-29.3</v>
      </c>
      <c r="AA29" s="22">
        <v>8352044</v>
      </c>
    </row>
    <row r="30" spans="1:27" ht="12.75">
      <c r="A30" s="5" t="s">
        <v>33</v>
      </c>
      <c r="B30" s="3"/>
      <c r="C30" s="25">
        <v>52665441</v>
      </c>
      <c r="D30" s="25"/>
      <c r="E30" s="26">
        <v>43848532</v>
      </c>
      <c r="F30" s="27">
        <v>42180032</v>
      </c>
      <c r="G30" s="27">
        <v>1636294</v>
      </c>
      <c r="H30" s="27">
        <v>3553337</v>
      </c>
      <c r="I30" s="27">
        <v>1002685</v>
      </c>
      <c r="J30" s="27">
        <v>6192316</v>
      </c>
      <c r="K30" s="27">
        <v>1829501</v>
      </c>
      <c r="L30" s="27">
        <v>1146571</v>
      </c>
      <c r="M30" s="27">
        <v>4846979</v>
      </c>
      <c r="N30" s="27">
        <v>7823051</v>
      </c>
      <c r="O30" s="27"/>
      <c r="P30" s="27"/>
      <c r="Q30" s="27"/>
      <c r="R30" s="27"/>
      <c r="S30" s="27"/>
      <c r="T30" s="27"/>
      <c r="U30" s="27"/>
      <c r="V30" s="27"/>
      <c r="W30" s="27">
        <v>14015367</v>
      </c>
      <c r="X30" s="27">
        <v>31589876</v>
      </c>
      <c r="Y30" s="27">
        <v>-17574509</v>
      </c>
      <c r="Z30" s="7">
        <v>-55.63</v>
      </c>
      <c r="AA30" s="25">
        <v>42180032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4830468</v>
      </c>
      <c r="D32" s="19">
        <f>SUM(D33:D37)</f>
        <v>0</v>
      </c>
      <c r="E32" s="20">
        <f t="shared" si="6"/>
        <v>3359042</v>
      </c>
      <c r="F32" s="21">
        <f t="shared" si="6"/>
        <v>3059042</v>
      </c>
      <c r="G32" s="21">
        <f t="shared" si="6"/>
        <v>185158</v>
      </c>
      <c r="H32" s="21">
        <f t="shared" si="6"/>
        <v>171179</v>
      </c>
      <c r="I32" s="21">
        <f t="shared" si="6"/>
        <v>0</v>
      </c>
      <c r="J32" s="21">
        <f t="shared" si="6"/>
        <v>356337</v>
      </c>
      <c r="K32" s="21">
        <f t="shared" si="6"/>
        <v>184160</v>
      </c>
      <c r="L32" s="21">
        <f t="shared" si="6"/>
        <v>173907</v>
      </c>
      <c r="M32" s="21">
        <f t="shared" si="6"/>
        <v>443596</v>
      </c>
      <c r="N32" s="21">
        <f t="shared" si="6"/>
        <v>801663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1158000</v>
      </c>
      <c r="X32" s="21">
        <f t="shared" si="6"/>
        <v>2237864</v>
      </c>
      <c r="Y32" s="21">
        <f t="shared" si="6"/>
        <v>-1079864</v>
      </c>
      <c r="Z32" s="4">
        <f>+IF(X32&lt;&gt;0,+(Y32/X32)*100,0)</f>
        <v>-48.25422813897538</v>
      </c>
      <c r="AA32" s="19">
        <f>SUM(AA33:AA37)</f>
        <v>3059042</v>
      </c>
    </row>
    <row r="33" spans="1:27" ht="12.75">
      <c r="A33" s="5" t="s">
        <v>36</v>
      </c>
      <c r="B33" s="3"/>
      <c r="C33" s="22">
        <v>2110953</v>
      </c>
      <c r="D33" s="22"/>
      <c r="E33" s="23">
        <v>1668067</v>
      </c>
      <c r="F33" s="24">
        <v>1368067</v>
      </c>
      <c r="G33" s="24">
        <v>27651</v>
      </c>
      <c r="H33" s="24">
        <v>26394</v>
      </c>
      <c r="I33" s="24"/>
      <c r="J33" s="24">
        <v>54045</v>
      </c>
      <c r="K33" s="24">
        <v>31232</v>
      </c>
      <c r="L33" s="24">
        <v>35106</v>
      </c>
      <c r="M33" s="24">
        <v>81606</v>
      </c>
      <c r="N33" s="24">
        <v>147944</v>
      </c>
      <c r="O33" s="24"/>
      <c r="P33" s="24"/>
      <c r="Q33" s="24"/>
      <c r="R33" s="24"/>
      <c r="S33" s="24"/>
      <c r="T33" s="24"/>
      <c r="U33" s="24"/>
      <c r="V33" s="24"/>
      <c r="W33" s="24">
        <v>201989</v>
      </c>
      <c r="X33" s="24">
        <v>969607</v>
      </c>
      <c r="Y33" s="24">
        <v>-767618</v>
      </c>
      <c r="Z33" s="6">
        <v>-79.17</v>
      </c>
      <c r="AA33" s="22">
        <v>1368067</v>
      </c>
    </row>
    <row r="34" spans="1:27" ht="12.75">
      <c r="A34" s="5" t="s">
        <v>37</v>
      </c>
      <c r="B34" s="3"/>
      <c r="C34" s="22">
        <v>2683189</v>
      </c>
      <c r="D34" s="22"/>
      <c r="E34" s="23">
        <v>1679212</v>
      </c>
      <c r="F34" s="24">
        <v>1679212</v>
      </c>
      <c r="G34" s="24">
        <v>154699</v>
      </c>
      <c r="H34" s="24">
        <v>144785</v>
      </c>
      <c r="I34" s="24"/>
      <c r="J34" s="24">
        <v>299484</v>
      </c>
      <c r="K34" s="24">
        <v>146042</v>
      </c>
      <c r="L34" s="24">
        <v>138801</v>
      </c>
      <c r="M34" s="24">
        <v>361348</v>
      </c>
      <c r="N34" s="24">
        <v>646191</v>
      </c>
      <c r="O34" s="24"/>
      <c r="P34" s="24"/>
      <c r="Q34" s="24"/>
      <c r="R34" s="24"/>
      <c r="S34" s="24"/>
      <c r="T34" s="24"/>
      <c r="U34" s="24"/>
      <c r="V34" s="24"/>
      <c r="W34" s="24">
        <v>945675</v>
      </c>
      <c r="X34" s="24">
        <v>1259434</v>
      </c>
      <c r="Y34" s="24">
        <v>-313759</v>
      </c>
      <c r="Z34" s="6">
        <v>-24.91</v>
      </c>
      <c r="AA34" s="22">
        <v>1679212</v>
      </c>
    </row>
    <row r="35" spans="1:27" ht="12.75">
      <c r="A35" s="5" t="s">
        <v>38</v>
      </c>
      <c r="B35" s="3"/>
      <c r="C35" s="22">
        <v>36326</v>
      </c>
      <c r="D35" s="22"/>
      <c r="E35" s="23">
        <v>11763</v>
      </c>
      <c r="F35" s="24">
        <v>11763</v>
      </c>
      <c r="G35" s="24">
        <v>2808</v>
      </c>
      <c r="H35" s="24"/>
      <c r="I35" s="24"/>
      <c r="J35" s="24">
        <v>2808</v>
      </c>
      <c r="K35" s="24">
        <v>6886</v>
      </c>
      <c r="L35" s="24"/>
      <c r="M35" s="24">
        <v>642</v>
      </c>
      <c r="N35" s="24">
        <v>7528</v>
      </c>
      <c r="O35" s="24"/>
      <c r="P35" s="24"/>
      <c r="Q35" s="24"/>
      <c r="R35" s="24"/>
      <c r="S35" s="24"/>
      <c r="T35" s="24"/>
      <c r="U35" s="24"/>
      <c r="V35" s="24"/>
      <c r="W35" s="24">
        <v>10336</v>
      </c>
      <c r="X35" s="24">
        <v>8823</v>
      </c>
      <c r="Y35" s="24">
        <v>1513</v>
      </c>
      <c r="Z35" s="6">
        <v>17.15</v>
      </c>
      <c r="AA35" s="22">
        <v>11763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11052770</v>
      </c>
      <c r="D38" s="19">
        <f>SUM(D39:D41)</f>
        <v>0</v>
      </c>
      <c r="E38" s="20">
        <f t="shared" si="7"/>
        <v>7520325</v>
      </c>
      <c r="F38" s="21">
        <f t="shared" si="7"/>
        <v>8113824</v>
      </c>
      <c r="G38" s="21">
        <f t="shared" si="7"/>
        <v>690054</v>
      </c>
      <c r="H38" s="21">
        <f t="shared" si="7"/>
        <v>390620</v>
      </c>
      <c r="I38" s="21">
        <f t="shared" si="7"/>
        <v>231660</v>
      </c>
      <c r="J38" s="21">
        <f t="shared" si="7"/>
        <v>1312334</v>
      </c>
      <c r="K38" s="21">
        <f t="shared" si="7"/>
        <v>537882</v>
      </c>
      <c r="L38" s="21">
        <f t="shared" si="7"/>
        <v>542436</v>
      </c>
      <c r="M38" s="21">
        <f t="shared" si="7"/>
        <v>1473053</v>
      </c>
      <c r="N38" s="21">
        <f t="shared" si="7"/>
        <v>2553371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3865705</v>
      </c>
      <c r="X38" s="21">
        <f t="shared" si="7"/>
        <v>5961780</v>
      </c>
      <c r="Y38" s="21">
        <f t="shared" si="7"/>
        <v>-2096075</v>
      </c>
      <c r="Z38" s="4">
        <f>+IF(X38&lt;&gt;0,+(Y38/X38)*100,0)</f>
        <v>-35.15854325386042</v>
      </c>
      <c r="AA38" s="19">
        <f>SUM(AA39:AA41)</f>
        <v>8113824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11052770</v>
      </c>
      <c r="D40" s="22"/>
      <c r="E40" s="23">
        <v>7520325</v>
      </c>
      <c r="F40" s="24">
        <v>8113824</v>
      </c>
      <c r="G40" s="24">
        <v>690054</v>
      </c>
      <c r="H40" s="24">
        <v>390620</v>
      </c>
      <c r="I40" s="24">
        <v>231660</v>
      </c>
      <c r="J40" s="24">
        <v>1312334</v>
      </c>
      <c r="K40" s="24">
        <v>537882</v>
      </c>
      <c r="L40" s="24">
        <v>542436</v>
      </c>
      <c r="M40" s="24">
        <v>1473053</v>
      </c>
      <c r="N40" s="24">
        <v>2553371</v>
      </c>
      <c r="O40" s="24"/>
      <c r="P40" s="24"/>
      <c r="Q40" s="24"/>
      <c r="R40" s="24"/>
      <c r="S40" s="24"/>
      <c r="T40" s="24"/>
      <c r="U40" s="24"/>
      <c r="V40" s="24"/>
      <c r="W40" s="24">
        <v>3865705</v>
      </c>
      <c r="X40" s="24">
        <v>5961780</v>
      </c>
      <c r="Y40" s="24">
        <v>-2096075</v>
      </c>
      <c r="Z40" s="6">
        <v>-35.16</v>
      </c>
      <c r="AA40" s="22">
        <v>8113824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48830321</v>
      </c>
      <c r="D42" s="19">
        <f>SUM(D43:D46)</f>
        <v>0</v>
      </c>
      <c r="E42" s="20">
        <f t="shared" si="8"/>
        <v>39025910</v>
      </c>
      <c r="F42" s="21">
        <f t="shared" si="8"/>
        <v>35863150</v>
      </c>
      <c r="G42" s="21">
        <f t="shared" si="8"/>
        <v>1800577</v>
      </c>
      <c r="H42" s="21">
        <f t="shared" si="8"/>
        <v>1633997</v>
      </c>
      <c r="I42" s="21">
        <f t="shared" si="8"/>
        <v>98111</v>
      </c>
      <c r="J42" s="21">
        <f t="shared" si="8"/>
        <v>3532685</v>
      </c>
      <c r="K42" s="21">
        <f t="shared" si="8"/>
        <v>1942076</v>
      </c>
      <c r="L42" s="21">
        <f t="shared" si="8"/>
        <v>2472717</v>
      </c>
      <c r="M42" s="21">
        <f t="shared" si="8"/>
        <v>11766559</v>
      </c>
      <c r="N42" s="21">
        <f t="shared" si="8"/>
        <v>16181352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19714037</v>
      </c>
      <c r="X42" s="21">
        <f t="shared" si="8"/>
        <v>25072758</v>
      </c>
      <c r="Y42" s="21">
        <f t="shared" si="8"/>
        <v>-5358721</v>
      </c>
      <c r="Z42" s="4">
        <f>+IF(X42&lt;&gt;0,+(Y42/X42)*100,0)</f>
        <v>-21.372682654217776</v>
      </c>
      <c r="AA42" s="19">
        <f>SUM(AA43:AA46)</f>
        <v>35863150</v>
      </c>
    </row>
    <row r="43" spans="1:27" ht="12.75">
      <c r="A43" s="5" t="s">
        <v>46</v>
      </c>
      <c r="B43" s="3"/>
      <c r="C43" s="22">
        <v>23541669</v>
      </c>
      <c r="D43" s="22"/>
      <c r="E43" s="23">
        <v>24994057</v>
      </c>
      <c r="F43" s="24">
        <v>23993796</v>
      </c>
      <c r="G43" s="24">
        <v>793877</v>
      </c>
      <c r="H43" s="24">
        <v>849565</v>
      </c>
      <c r="I43" s="24"/>
      <c r="J43" s="24">
        <v>1643442</v>
      </c>
      <c r="K43" s="24">
        <v>856844</v>
      </c>
      <c r="L43" s="24">
        <v>791936</v>
      </c>
      <c r="M43" s="24">
        <v>9441794</v>
      </c>
      <c r="N43" s="24">
        <v>11090574</v>
      </c>
      <c r="O43" s="24"/>
      <c r="P43" s="24"/>
      <c r="Q43" s="24"/>
      <c r="R43" s="24"/>
      <c r="S43" s="24"/>
      <c r="T43" s="24"/>
      <c r="U43" s="24"/>
      <c r="V43" s="24"/>
      <c r="W43" s="24">
        <v>12734016</v>
      </c>
      <c r="X43" s="24">
        <v>16265634</v>
      </c>
      <c r="Y43" s="24">
        <v>-3531618</v>
      </c>
      <c r="Z43" s="6">
        <v>-21.71</v>
      </c>
      <c r="AA43" s="22">
        <v>23993796</v>
      </c>
    </row>
    <row r="44" spans="1:27" ht="12.75">
      <c r="A44" s="5" t="s">
        <v>47</v>
      </c>
      <c r="B44" s="3"/>
      <c r="C44" s="22">
        <v>12910095</v>
      </c>
      <c r="D44" s="22"/>
      <c r="E44" s="23">
        <v>6274156</v>
      </c>
      <c r="F44" s="24">
        <v>5574157</v>
      </c>
      <c r="G44" s="24">
        <v>293077</v>
      </c>
      <c r="H44" s="24">
        <v>231485</v>
      </c>
      <c r="I44" s="24">
        <v>96801</v>
      </c>
      <c r="J44" s="24">
        <v>621363</v>
      </c>
      <c r="K44" s="24">
        <v>272138</v>
      </c>
      <c r="L44" s="24">
        <v>927254</v>
      </c>
      <c r="M44" s="24">
        <v>817877</v>
      </c>
      <c r="N44" s="24">
        <v>2017269</v>
      </c>
      <c r="O44" s="24"/>
      <c r="P44" s="24"/>
      <c r="Q44" s="24"/>
      <c r="R44" s="24"/>
      <c r="S44" s="24"/>
      <c r="T44" s="24"/>
      <c r="U44" s="24"/>
      <c r="V44" s="24"/>
      <c r="W44" s="24">
        <v>2638632</v>
      </c>
      <c r="X44" s="24">
        <v>4106169</v>
      </c>
      <c r="Y44" s="24">
        <v>-1467537</v>
      </c>
      <c r="Z44" s="6">
        <v>-35.74</v>
      </c>
      <c r="AA44" s="22">
        <v>5574157</v>
      </c>
    </row>
    <row r="45" spans="1:27" ht="12.75">
      <c r="A45" s="5" t="s">
        <v>48</v>
      </c>
      <c r="B45" s="3"/>
      <c r="C45" s="25">
        <v>8253059</v>
      </c>
      <c r="D45" s="25"/>
      <c r="E45" s="26">
        <v>4421025</v>
      </c>
      <c r="F45" s="27">
        <v>3721025</v>
      </c>
      <c r="G45" s="27">
        <v>303962</v>
      </c>
      <c r="H45" s="27">
        <v>188190</v>
      </c>
      <c r="I45" s="27">
        <v>616</v>
      </c>
      <c r="J45" s="27">
        <v>492768</v>
      </c>
      <c r="K45" s="27">
        <v>319557</v>
      </c>
      <c r="L45" s="27">
        <v>292540</v>
      </c>
      <c r="M45" s="27">
        <v>608646</v>
      </c>
      <c r="N45" s="27">
        <v>1220743</v>
      </c>
      <c r="O45" s="27"/>
      <c r="P45" s="27"/>
      <c r="Q45" s="27"/>
      <c r="R45" s="27"/>
      <c r="S45" s="27"/>
      <c r="T45" s="27"/>
      <c r="U45" s="27"/>
      <c r="V45" s="27"/>
      <c r="W45" s="27">
        <v>1713511</v>
      </c>
      <c r="X45" s="27">
        <v>2732948</v>
      </c>
      <c r="Y45" s="27">
        <v>-1019437</v>
      </c>
      <c r="Z45" s="7">
        <v>-37.3</v>
      </c>
      <c r="AA45" s="25">
        <v>3721025</v>
      </c>
    </row>
    <row r="46" spans="1:27" ht="12.75">
      <c r="A46" s="5" t="s">
        <v>49</v>
      </c>
      <c r="B46" s="3"/>
      <c r="C46" s="22">
        <v>4125498</v>
      </c>
      <c r="D46" s="22"/>
      <c r="E46" s="23">
        <v>3336672</v>
      </c>
      <c r="F46" s="24">
        <v>2574172</v>
      </c>
      <c r="G46" s="24">
        <v>409661</v>
      </c>
      <c r="H46" s="24">
        <v>364757</v>
      </c>
      <c r="I46" s="24">
        <v>694</v>
      </c>
      <c r="J46" s="24">
        <v>775112</v>
      </c>
      <c r="K46" s="24">
        <v>493537</v>
      </c>
      <c r="L46" s="24">
        <v>460987</v>
      </c>
      <c r="M46" s="24">
        <v>898242</v>
      </c>
      <c r="N46" s="24">
        <v>1852766</v>
      </c>
      <c r="O46" s="24"/>
      <c r="P46" s="24"/>
      <c r="Q46" s="24"/>
      <c r="R46" s="24"/>
      <c r="S46" s="24"/>
      <c r="T46" s="24"/>
      <c r="U46" s="24"/>
      <c r="V46" s="24"/>
      <c r="W46" s="24">
        <v>2627878</v>
      </c>
      <c r="X46" s="24">
        <v>1968007</v>
      </c>
      <c r="Y46" s="24">
        <v>659871</v>
      </c>
      <c r="Z46" s="6">
        <v>33.53</v>
      </c>
      <c r="AA46" s="22">
        <v>2574172</v>
      </c>
    </row>
    <row r="47" spans="1:27" ht="12.75">
      <c r="A47" s="2" t="s">
        <v>50</v>
      </c>
      <c r="B47" s="8" t="s">
        <v>51</v>
      </c>
      <c r="C47" s="19">
        <v>1768357</v>
      </c>
      <c r="D47" s="19"/>
      <c r="E47" s="20">
        <v>1490862</v>
      </c>
      <c r="F47" s="21">
        <v>1490862</v>
      </c>
      <c r="G47" s="21">
        <v>-133714</v>
      </c>
      <c r="H47" s="21">
        <v>21114</v>
      </c>
      <c r="I47" s="21">
        <v>17536</v>
      </c>
      <c r="J47" s="21">
        <v>-95064</v>
      </c>
      <c r="K47" s="21">
        <v>279680</v>
      </c>
      <c r="L47" s="21">
        <v>168893</v>
      </c>
      <c r="M47" s="21">
        <v>330938</v>
      </c>
      <c r="N47" s="21">
        <v>779511</v>
      </c>
      <c r="O47" s="21"/>
      <c r="P47" s="21"/>
      <c r="Q47" s="21"/>
      <c r="R47" s="21"/>
      <c r="S47" s="21"/>
      <c r="T47" s="21"/>
      <c r="U47" s="21"/>
      <c r="V47" s="21"/>
      <c r="W47" s="21">
        <v>684447</v>
      </c>
      <c r="X47" s="21">
        <v>1118178</v>
      </c>
      <c r="Y47" s="21">
        <v>-433731</v>
      </c>
      <c r="Z47" s="4">
        <v>-38.79</v>
      </c>
      <c r="AA47" s="19">
        <v>1490862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134492644</v>
      </c>
      <c r="D48" s="40">
        <f>+D28+D32+D38+D42+D47</f>
        <v>0</v>
      </c>
      <c r="E48" s="41">
        <f t="shared" si="9"/>
        <v>103385482</v>
      </c>
      <c r="F48" s="42">
        <f t="shared" si="9"/>
        <v>99058954</v>
      </c>
      <c r="G48" s="42">
        <f t="shared" si="9"/>
        <v>4846096</v>
      </c>
      <c r="H48" s="42">
        <f t="shared" si="9"/>
        <v>6406150</v>
      </c>
      <c r="I48" s="42">
        <f t="shared" si="9"/>
        <v>1737290</v>
      </c>
      <c r="J48" s="42">
        <f t="shared" si="9"/>
        <v>12989536</v>
      </c>
      <c r="K48" s="42">
        <f t="shared" si="9"/>
        <v>5482675</v>
      </c>
      <c r="L48" s="42">
        <f t="shared" si="9"/>
        <v>5072006</v>
      </c>
      <c r="M48" s="42">
        <f t="shared" si="9"/>
        <v>20321918</v>
      </c>
      <c r="N48" s="42">
        <f t="shared" si="9"/>
        <v>30876599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43866135</v>
      </c>
      <c r="X48" s="42">
        <f t="shared" si="9"/>
        <v>72244554</v>
      </c>
      <c r="Y48" s="42">
        <f t="shared" si="9"/>
        <v>-28378419</v>
      </c>
      <c r="Z48" s="43">
        <f>+IF(X48&lt;&gt;0,+(Y48/X48)*100,0)</f>
        <v>-39.28104947536945</v>
      </c>
      <c r="AA48" s="40">
        <f>+AA28+AA32+AA38+AA42+AA47</f>
        <v>99058954</v>
      </c>
    </row>
    <row r="49" spans="1:27" ht="12.75">
      <c r="A49" s="14" t="s">
        <v>88</v>
      </c>
      <c r="B49" s="15"/>
      <c r="C49" s="44">
        <f aca="true" t="shared" si="10" ref="C49:Y49">+C25-C48</f>
        <v>-17033072</v>
      </c>
      <c r="D49" s="44">
        <f>+D25-D48</f>
        <v>0</v>
      </c>
      <c r="E49" s="45">
        <f t="shared" si="10"/>
        <v>21255337</v>
      </c>
      <c r="F49" s="46">
        <f t="shared" si="10"/>
        <v>25581871</v>
      </c>
      <c r="G49" s="46">
        <f t="shared" si="10"/>
        <v>-1662234</v>
      </c>
      <c r="H49" s="46">
        <f t="shared" si="10"/>
        <v>-5585025</v>
      </c>
      <c r="I49" s="46">
        <f t="shared" si="10"/>
        <v>2582898</v>
      </c>
      <c r="J49" s="46">
        <f t="shared" si="10"/>
        <v>-4664361</v>
      </c>
      <c r="K49" s="46">
        <f t="shared" si="10"/>
        <v>-1080335</v>
      </c>
      <c r="L49" s="46">
        <f t="shared" si="10"/>
        <v>1888516</v>
      </c>
      <c r="M49" s="46">
        <f t="shared" si="10"/>
        <v>-5714337</v>
      </c>
      <c r="N49" s="46">
        <f t="shared" si="10"/>
        <v>-4906156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-9570517</v>
      </c>
      <c r="X49" s="46">
        <f>IF(F25=F48,0,X25-X48)</f>
        <v>21236189</v>
      </c>
      <c r="Y49" s="46">
        <f t="shared" si="10"/>
        <v>-30806706</v>
      </c>
      <c r="Z49" s="47">
        <f>+IF(X49&lt;&gt;0,+(Y49/X49)*100,0)</f>
        <v>-145.06701743895763</v>
      </c>
      <c r="AA49" s="44">
        <f>+AA25-AA48</f>
        <v>25581871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164619666</v>
      </c>
      <c r="D5" s="19">
        <f>SUM(D6:D8)</f>
        <v>0</v>
      </c>
      <c r="E5" s="20">
        <f t="shared" si="0"/>
        <v>197472793</v>
      </c>
      <c r="F5" s="21">
        <f t="shared" si="0"/>
        <v>173903930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73324850</v>
      </c>
      <c r="L5" s="21">
        <f t="shared" si="0"/>
        <v>6633779</v>
      </c>
      <c r="M5" s="21">
        <f t="shared" si="0"/>
        <v>43907623</v>
      </c>
      <c r="N5" s="21">
        <f t="shared" si="0"/>
        <v>123866252</v>
      </c>
      <c r="O5" s="21">
        <f t="shared" si="0"/>
        <v>1058417</v>
      </c>
      <c r="P5" s="21">
        <f t="shared" si="0"/>
        <v>83509232</v>
      </c>
      <c r="Q5" s="21">
        <f t="shared" si="0"/>
        <v>0</v>
      </c>
      <c r="R5" s="21">
        <f t="shared" si="0"/>
        <v>84567649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208433901</v>
      </c>
      <c r="X5" s="21">
        <f t="shared" si="0"/>
        <v>130427948</v>
      </c>
      <c r="Y5" s="21">
        <f t="shared" si="0"/>
        <v>78005953</v>
      </c>
      <c r="Z5" s="4">
        <f>+IF(X5&lt;&gt;0,+(Y5/X5)*100,0)</f>
        <v>59.80769781028833</v>
      </c>
      <c r="AA5" s="19">
        <f>SUM(AA6:AA8)</f>
        <v>173903930</v>
      </c>
    </row>
    <row r="6" spans="1:27" ht="12.75">
      <c r="A6" s="5" t="s">
        <v>32</v>
      </c>
      <c r="B6" s="3"/>
      <c r="C6" s="22">
        <v>6900085</v>
      </c>
      <c r="D6" s="22"/>
      <c r="E6" s="23"/>
      <c r="F6" s="24">
        <v>7108000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5331001</v>
      </c>
      <c r="Y6" s="24">
        <v>-5331001</v>
      </c>
      <c r="Z6" s="6">
        <v>-100</v>
      </c>
      <c r="AA6" s="22">
        <v>7108000</v>
      </c>
    </row>
    <row r="7" spans="1:27" ht="12.75">
      <c r="A7" s="5" t="s">
        <v>33</v>
      </c>
      <c r="B7" s="3"/>
      <c r="C7" s="25">
        <v>157719581</v>
      </c>
      <c r="D7" s="25"/>
      <c r="E7" s="26">
        <v>197472793</v>
      </c>
      <c r="F7" s="27">
        <v>166795930</v>
      </c>
      <c r="G7" s="27"/>
      <c r="H7" s="27"/>
      <c r="I7" s="27"/>
      <c r="J7" s="27"/>
      <c r="K7" s="27">
        <v>73324850</v>
      </c>
      <c r="L7" s="27">
        <v>6633779</v>
      </c>
      <c r="M7" s="27">
        <v>43907623</v>
      </c>
      <c r="N7" s="27">
        <v>123866252</v>
      </c>
      <c r="O7" s="27">
        <v>1058417</v>
      </c>
      <c r="P7" s="27">
        <v>83509232</v>
      </c>
      <c r="Q7" s="27"/>
      <c r="R7" s="27">
        <v>84567649</v>
      </c>
      <c r="S7" s="27"/>
      <c r="T7" s="27"/>
      <c r="U7" s="27"/>
      <c r="V7" s="27"/>
      <c r="W7" s="27">
        <v>208433901</v>
      </c>
      <c r="X7" s="27">
        <v>125096947</v>
      </c>
      <c r="Y7" s="27">
        <v>83336954</v>
      </c>
      <c r="Z7" s="7">
        <v>66.62</v>
      </c>
      <c r="AA7" s="25">
        <v>166795930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5370574</v>
      </c>
      <c r="D9" s="19">
        <f>SUM(D10:D14)</f>
        <v>0</v>
      </c>
      <c r="E9" s="20">
        <f t="shared" si="1"/>
        <v>1375750</v>
      </c>
      <c r="F9" s="21">
        <f t="shared" si="1"/>
        <v>526090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330044</v>
      </c>
      <c r="L9" s="21">
        <f t="shared" si="1"/>
        <v>10961</v>
      </c>
      <c r="M9" s="21">
        <f t="shared" si="1"/>
        <v>574</v>
      </c>
      <c r="N9" s="21">
        <f t="shared" si="1"/>
        <v>341579</v>
      </c>
      <c r="O9" s="21">
        <f t="shared" si="1"/>
        <v>0</v>
      </c>
      <c r="P9" s="21">
        <f t="shared" si="1"/>
        <v>594017</v>
      </c>
      <c r="Q9" s="21">
        <f t="shared" si="1"/>
        <v>0</v>
      </c>
      <c r="R9" s="21">
        <f t="shared" si="1"/>
        <v>594017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935596</v>
      </c>
      <c r="X9" s="21">
        <f t="shared" si="1"/>
        <v>394567</v>
      </c>
      <c r="Y9" s="21">
        <f t="shared" si="1"/>
        <v>541029</v>
      </c>
      <c r="Z9" s="4">
        <f>+IF(X9&lt;&gt;0,+(Y9/X9)*100,0)</f>
        <v>137.11967802679902</v>
      </c>
      <c r="AA9" s="19">
        <f>SUM(AA10:AA14)</f>
        <v>526090</v>
      </c>
    </row>
    <row r="10" spans="1:27" ht="12.75">
      <c r="A10" s="5" t="s">
        <v>36</v>
      </c>
      <c r="B10" s="3"/>
      <c r="C10" s="22">
        <v>5370574</v>
      </c>
      <c r="D10" s="22"/>
      <c r="E10" s="23">
        <v>1375750</v>
      </c>
      <c r="F10" s="24">
        <v>526090</v>
      </c>
      <c r="G10" s="24"/>
      <c r="H10" s="24"/>
      <c r="I10" s="24"/>
      <c r="J10" s="24"/>
      <c r="K10" s="24">
        <v>330044</v>
      </c>
      <c r="L10" s="24">
        <v>10961</v>
      </c>
      <c r="M10" s="24">
        <v>574</v>
      </c>
      <c r="N10" s="24">
        <v>341579</v>
      </c>
      <c r="O10" s="24"/>
      <c r="P10" s="24">
        <v>594017</v>
      </c>
      <c r="Q10" s="24"/>
      <c r="R10" s="24">
        <v>594017</v>
      </c>
      <c r="S10" s="24"/>
      <c r="T10" s="24"/>
      <c r="U10" s="24"/>
      <c r="V10" s="24"/>
      <c r="W10" s="24">
        <v>935596</v>
      </c>
      <c r="X10" s="24">
        <v>394567</v>
      </c>
      <c r="Y10" s="24">
        <v>541029</v>
      </c>
      <c r="Z10" s="6">
        <v>137.12</v>
      </c>
      <c r="AA10" s="22">
        <v>526090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4449315</v>
      </c>
      <c r="D15" s="19">
        <f>SUM(D16:D18)</f>
        <v>0</v>
      </c>
      <c r="E15" s="20">
        <f t="shared" si="2"/>
        <v>23092450</v>
      </c>
      <c r="F15" s="21">
        <f t="shared" si="2"/>
        <v>3116450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5742</v>
      </c>
      <c r="L15" s="21">
        <f t="shared" si="2"/>
        <v>0</v>
      </c>
      <c r="M15" s="21">
        <f t="shared" si="2"/>
        <v>783</v>
      </c>
      <c r="N15" s="21">
        <f t="shared" si="2"/>
        <v>6525</v>
      </c>
      <c r="O15" s="21">
        <f t="shared" si="2"/>
        <v>0</v>
      </c>
      <c r="P15" s="21">
        <f t="shared" si="2"/>
        <v>333447</v>
      </c>
      <c r="Q15" s="21">
        <f t="shared" si="2"/>
        <v>0</v>
      </c>
      <c r="R15" s="21">
        <f t="shared" si="2"/>
        <v>333447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339972</v>
      </c>
      <c r="X15" s="21">
        <f t="shared" si="2"/>
        <v>2337338</v>
      </c>
      <c r="Y15" s="21">
        <f t="shared" si="2"/>
        <v>-1997366</v>
      </c>
      <c r="Z15" s="4">
        <f>+IF(X15&lt;&gt;0,+(Y15/X15)*100,0)</f>
        <v>-85.4547352586575</v>
      </c>
      <c r="AA15" s="19">
        <f>SUM(AA16:AA18)</f>
        <v>3116450</v>
      </c>
    </row>
    <row r="16" spans="1:27" ht="12.75">
      <c r="A16" s="5" t="s">
        <v>42</v>
      </c>
      <c r="B16" s="3"/>
      <c r="C16" s="22">
        <v>4449315</v>
      </c>
      <c r="D16" s="22"/>
      <c r="E16" s="23">
        <v>3080450</v>
      </c>
      <c r="F16" s="24">
        <v>3116450</v>
      </c>
      <c r="G16" s="24"/>
      <c r="H16" s="24"/>
      <c r="I16" s="24"/>
      <c r="J16" s="24"/>
      <c r="K16" s="24">
        <v>5742</v>
      </c>
      <c r="L16" s="24"/>
      <c r="M16" s="24">
        <v>783</v>
      </c>
      <c r="N16" s="24">
        <v>6525</v>
      </c>
      <c r="O16" s="24"/>
      <c r="P16" s="24">
        <v>333447</v>
      </c>
      <c r="Q16" s="24"/>
      <c r="R16" s="24">
        <v>333447</v>
      </c>
      <c r="S16" s="24"/>
      <c r="T16" s="24"/>
      <c r="U16" s="24"/>
      <c r="V16" s="24"/>
      <c r="W16" s="24">
        <v>339972</v>
      </c>
      <c r="X16" s="24">
        <v>2337338</v>
      </c>
      <c r="Y16" s="24">
        <v>-1997366</v>
      </c>
      <c r="Z16" s="6">
        <v>-85.45</v>
      </c>
      <c r="AA16" s="22">
        <v>3116450</v>
      </c>
    </row>
    <row r="17" spans="1:27" ht="12.75">
      <c r="A17" s="5" t="s">
        <v>43</v>
      </c>
      <c r="B17" s="3"/>
      <c r="C17" s="22"/>
      <c r="D17" s="22"/>
      <c r="E17" s="23">
        <v>20012000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120217564</v>
      </c>
      <c r="D19" s="19">
        <f>SUM(D20:D23)</f>
        <v>0</v>
      </c>
      <c r="E19" s="20">
        <f t="shared" si="3"/>
        <v>108531632</v>
      </c>
      <c r="F19" s="21">
        <f t="shared" si="3"/>
        <v>118229964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35673275</v>
      </c>
      <c r="L19" s="21">
        <f t="shared" si="3"/>
        <v>29113661</v>
      </c>
      <c r="M19" s="21">
        <f t="shared" si="3"/>
        <v>25628003</v>
      </c>
      <c r="N19" s="21">
        <f t="shared" si="3"/>
        <v>90414939</v>
      </c>
      <c r="O19" s="21">
        <f t="shared" si="3"/>
        <v>703661</v>
      </c>
      <c r="P19" s="21">
        <f t="shared" si="3"/>
        <v>2717508</v>
      </c>
      <c r="Q19" s="21">
        <f t="shared" si="3"/>
        <v>0</v>
      </c>
      <c r="R19" s="21">
        <f t="shared" si="3"/>
        <v>3421169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93836108</v>
      </c>
      <c r="X19" s="21">
        <f t="shared" si="3"/>
        <v>88672473</v>
      </c>
      <c r="Y19" s="21">
        <f t="shared" si="3"/>
        <v>5163635</v>
      </c>
      <c r="Z19" s="4">
        <f>+IF(X19&lt;&gt;0,+(Y19/X19)*100,0)</f>
        <v>5.8232671598095616</v>
      </c>
      <c r="AA19" s="19">
        <f>SUM(AA20:AA23)</f>
        <v>118229964</v>
      </c>
    </row>
    <row r="20" spans="1:27" ht="12.75">
      <c r="A20" s="5" t="s">
        <v>46</v>
      </c>
      <c r="B20" s="3"/>
      <c r="C20" s="22">
        <v>4817427</v>
      </c>
      <c r="D20" s="22"/>
      <c r="E20" s="23">
        <v>4998865</v>
      </c>
      <c r="F20" s="24">
        <v>961037</v>
      </c>
      <c r="G20" s="24"/>
      <c r="H20" s="24"/>
      <c r="I20" s="24"/>
      <c r="J20" s="24"/>
      <c r="K20" s="24">
        <v>1381903</v>
      </c>
      <c r="L20" s="24">
        <v>1007237</v>
      </c>
      <c r="M20" s="24">
        <v>69009</v>
      </c>
      <c r="N20" s="24">
        <v>2458149</v>
      </c>
      <c r="O20" s="24">
        <v>68212</v>
      </c>
      <c r="P20" s="24">
        <v>293440</v>
      </c>
      <c r="Q20" s="24"/>
      <c r="R20" s="24">
        <v>361652</v>
      </c>
      <c r="S20" s="24"/>
      <c r="T20" s="24"/>
      <c r="U20" s="24"/>
      <c r="V20" s="24"/>
      <c r="W20" s="24">
        <v>2819801</v>
      </c>
      <c r="X20" s="24">
        <v>720779</v>
      </c>
      <c r="Y20" s="24">
        <v>2099022</v>
      </c>
      <c r="Z20" s="6">
        <v>291.22</v>
      </c>
      <c r="AA20" s="22">
        <v>961037</v>
      </c>
    </row>
    <row r="21" spans="1:27" ht="12.75">
      <c r="A21" s="5" t="s">
        <v>47</v>
      </c>
      <c r="B21" s="3"/>
      <c r="C21" s="22">
        <v>60887201</v>
      </c>
      <c r="D21" s="22"/>
      <c r="E21" s="23">
        <v>85163877</v>
      </c>
      <c r="F21" s="24">
        <v>54289795</v>
      </c>
      <c r="G21" s="24"/>
      <c r="H21" s="24"/>
      <c r="I21" s="24"/>
      <c r="J21" s="24"/>
      <c r="K21" s="24">
        <v>15039973</v>
      </c>
      <c r="L21" s="24">
        <v>27433737</v>
      </c>
      <c r="M21" s="24">
        <v>1213023</v>
      </c>
      <c r="N21" s="24">
        <v>43686733</v>
      </c>
      <c r="O21" s="24">
        <v>1205780</v>
      </c>
      <c r="P21" s="24">
        <v>1201123</v>
      </c>
      <c r="Q21" s="24"/>
      <c r="R21" s="24">
        <v>2406903</v>
      </c>
      <c r="S21" s="24"/>
      <c r="T21" s="24"/>
      <c r="U21" s="24"/>
      <c r="V21" s="24"/>
      <c r="W21" s="24">
        <v>46093636</v>
      </c>
      <c r="X21" s="24">
        <v>40717345</v>
      </c>
      <c r="Y21" s="24">
        <v>5376291</v>
      </c>
      <c r="Z21" s="6">
        <v>13.2</v>
      </c>
      <c r="AA21" s="22">
        <v>54289795</v>
      </c>
    </row>
    <row r="22" spans="1:27" ht="12.75">
      <c r="A22" s="5" t="s">
        <v>48</v>
      </c>
      <c r="B22" s="3"/>
      <c r="C22" s="25">
        <v>53280228</v>
      </c>
      <c r="D22" s="25"/>
      <c r="E22" s="26">
        <v>17126463</v>
      </c>
      <c r="F22" s="27">
        <v>60007551</v>
      </c>
      <c r="G22" s="27"/>
      <c r="H22" s="27"/>
      <c r="I22" s="27"/>
      <c r="J22" s="27"/>
      <c r="K22" s="27">
        <v>18771608</v>
      </c>
      <c r="L22" s="27">
        <v>432714</v>
      </c>
      <c r="M22" s="27">
        <v>24225985</v>
      </c>
      <c r="N22" s="27">
        <v>43430307</v>
      </c>
      <c r="O22" s="27">
        <v>206107</v>
      </c>
      <c r="P22" s="27">
        <v>206535</v>
      </c>
      <c r="Q22" s="27"/>
      <c r="R22" s="27">
        <v>412642</v>
      </c>
      <c r="S22" s="27"/>
      <c r="T22" s="27"/>
      <c r="U22" s="27"/>
      <c r="V22" s="27"/>
      <c r="W22" s="27">
        <v>43842949</v>
      </c>
      <c r="X22" s="27">
        <v>45005664</v>
      </c>
      <c r="Y22" s="27">
        <v>-1162715</v>
      </c>
      <c r="Z22" s="7">
        <v>-2.58</v>
      </c>
      <c r="AA22" s="25">
        <v>60007551</v>
      </c>
    </row>
    <row r="23" spans="1:27" ht="12.75">
      <c r="A23" s="5" t="s">
        <v>49</v>
      </c>
      <c r="B23" s="3"/>
      <c r="C23" s="22">
        <v>1232708</v>
      </c>
      <c r="D23" s="22"/>
      <c r="E23" s="23">
        <v>1242427</v>
      </c>
      <c r="F23" s="24">
        <v>2971581</v>
      </c>
      <c r="G23" s="24"/>
      <c r="H23" s="24"/>
      <c r="I23" s="24"/>
      <c r="J23" s="24"/>
      <c r="K23" s="24">
        <v>479791</v>
      </c>
      <c r="L23" s="24">
        <v>239973</v>
      </c>
      <c r="M23" s="24">
        <v>119986</v>
      </c>
      <c r="N23" s="24">
        <v>839750</v>
      </c>
      <c r="O23" s="24">
        <v>-776438</v>
      </c>
      <c r="P23" s="24">
        <v>1016410</v>
      </c>
      <c r="Q23" s="24"/>
      <c r="R23" s="24">
        <v>239972</v>
      </c>
      <c r="S23" s="24"/>
      <c r="T23" s="24"/>
      <c r="U23" s="24"/>
      <c r="V23" s="24"/>
      <c r="W23" s="24">
        <v>1079722</v>
      </c>
      <c r="X23" s="24">
        <v>2228685</v>
      </c>
      <c r="Y23" s="24">
        <v>-1148963</v>
      </c>
      <c r="Z23" s="6">
        <v>-51.55</v>
      </c>
      <c r="AA23" s="22">
        <v>2971581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294657119</v>
      </c>
      <c r="D25" s="40">
        <f>+D5+D9+D15+D19+D24</f>
        <v>0</v>
      </c>
      <c r="E25" s="41">
        <f t="shared" si="4"/>
        <v>330472625</v>
      </c>
      <c r="F25" s="42">
        <f t="shared" si="4"/>
        <v>295776434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109333911</v>
      </c>
      <c r="L25" s="42">
        <f t="shared" si="4"/>
        <v>35758401</v>
      </c>
      <c r="M25" s="42">
        <f t="shared" si="4"/>
        <v>69536983</v>
      </c>
      <c r="N25" s="42">
        <f t="shared" si="4"/>
        <v>214629295</v>
      </c>
      <c r="O25" s="42">
        <f t="shared" si="4"/>
        <v>1762078</v>
      </c>
      <c r="P25" s="42">
        <f t="shared" si="4"/>
        <v>87154204</v>
      </c>
      <c r="Q25" s="42">
        <f t="shared" si="4"/>
        <v>0</v>
      </c>
      <c r="R25" s="42">
        <f t="shared" si="4"/>
        <v>88916282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303545577</v>
      </c>
      <c r="X25" s="42">
        <f t="shared" si="4"/>
        <v>221832326</v>
      </c>
      <c r="Y25" s="42">
        <f t="shared" si="4"/>
        <v>81713251</v>
      </c>
      <c r="Z25" s="43">
        <f>+IF(X25&lt;&gt;0,+(Y25/X25)*100,0)</f>
        <v>36.83559221211069</v>
      </c>
      <c r="AA25" s="40">
        <f>+AA5+AA9+AA15+AA19+AA24</f>
        <v>295776434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95750129</v>
      </c>
      <c r="D28" s="19">
        <f>SUM(D29:D31)</f>
        <v>0</v>
      </c>
      <c r="E28" s="20">
        <f t="shared" si="5"/>
        <v>130816389</v>
      </c>
      <c r="F28" s="21">
        <f t="shared" si="5"/>
        <v>116698530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32129456</v>
      </c>
      <c r="L28" s="21">
        <f t="shared" si="5"/>
        <v>21637446</v>
      </c>
      <c r="M28" s="21">
        <f t="shared" si="5"/>
        <v>10547144</v>
      </c>
      <c r="N28" s="21">
        <f t="shared" si="5"/>
        <v>64314046</v>
      </c>
      <c r="O28" s="21">
        <f t="shared" si="5"/>
        <v>6420100</v>
      </c>
      <c r="P28" s="21">
        <f t="shared" si="5"/>
        <v>88992460</v>
      </c>
      <c r="Q28" s="21">
        <f t="shared" si="5"/>
        <v>0</v>
      </c>
      <c r="R28" s="21">
        <f t="shared" si="5"/>
        <v>95412560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159726606</v>
      </c>
      <c r="X28" s="21">
        <f t="shared" si="5"/>
        <v>87523890</v>
      </c>
      <c r="Y28" s="21">
        <f t="shared" si="5"/>
        <v>72202716</v>
      </c>
      <c r="Z28" s="4">
        <f>+IF(X28&lt;&gt;0,+(Y28/X28)*100,0)</f>
        <v>82.49486625880088</v>
      </c>
      <c r="AA28" s="19">
        <f>SUM(AA29:AA31)</f>
        <v>116698530</v>
      </c>
    </row>
    <row r="29" spans="1:27" ht="12.75">
      <c r="A29" s="5" t="s">
        <v>32</v>
      </c>
      <c r="B29" s="3"/>
      <c r="C29" s="22">
        <v>23054104</v>
      </c>
      <c r="D29" s="22"/>
      <c r="E29" s="23">
        <v>31845978</v>
      </c>
      <c r="F29" s="24">
        <v>26728220</v>
      </c>
      <c r="G29" s="24"/>
      <c r="H29" s="24"/>
      <c r="I29" s="24"/>
      <c r="J29" s="24"/>
      <c r="K29" s="24">
        <v>7385645</v>
      </c>
      <c r="L29" s="24">
        <v>2652596</v>
      </c>
      <c r="M29" s="24">
        <v>2245785</v>
      </c>
      <c r="N29" s="24">
        <v>12284026</v>
      </c>
      <c r="O29" s="24">
        <v>2075789</v>
      </c>
      <c r="P29" s="24">
        <v>2345028</v>
      </c>
      <c r="Q29" s="24"/>
      <c r="R29" s="24">
        <v>4420817</v>
      </c>
      <c r="S29" s="24"/>
      <c r="T29" s="24"/>
      <c r="U29" s="24"/>
      <c r="V29" s="24"/>
      <c r="W29" s="24">
        <v>16704843</v>
      </c>
      <c r="X29" s="24">
        <v>20046155</v>
      </c>
      <c r="Y29" s="24">
        <v>-3341312</v>
      </c>
      <c r="Z29" s="6">
        <v>-16.67</v>
      </c>
      <c r="AA29" s="22">
        <v>26728220</v>
      </c>
    </row>
    <row r="30" spans="1:27" ht="12.75">
      <c r="A30" s="5" t="s">
        <v>33</v>
      </c>
      <c r="B30" s="3"/>
      <c r="C30" s="25">
        <v>72696025</v>
      </c>
      <c r="D30" s="25"/>
      <c r="E30" s="26">
        <v>98970411</v>
      </c>
      <c r="F30" s="27">
        <v>89970310</v>
      </c>
      <c r="G30" s="27"/>
      <c r="H30" s="27"/>
      <c r="I30" s="27"/>
      <c r="J30" s="27"/>
      <c r="K30" s="27">
        <v>24743811</v>
      </c>
      <c r="L30" s="27">
        <v>18984850</v>
      </c>
      <c r="M30" s="27">
        <v>8301359</v>
      </c>
      <c r="N30" s="27">
        <v>52030020</v>
      </c>
      <c r="O30" s="27">
        <v>4344311</v>
      </c>
      <c r="P30" s="27">
        <v>86647432</v>
      </c>
      <c r="Q30" s="27"/>
      <c r="R30" s="27">
        <v>90991743</v>
      </c>
      <c r="S30" s="27"/>
      <c r="T30" s="27"/>
      <c r="U30" s="27"/>
      <c r="V30" s="27"/>
      <c r="W30" s="27">
        <v>143021763</v>
      </c>
      <c r="X30" s="27">
        <v>67477735</v>
      </c>
      <c r="Y30" s="27">
        <v>75544028</v>
      </c>
      <c r="Z30" s="7">
        <v>111.95</v>
      </c>
      <c r="AA30" s="25">
        <v>89970310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6027858</v>
      </c>
      <c r="D32" s="19">
        <f>SUM(D33:D37)</f>
        <v>0</v>
      </c>
      <c r="E32" s="20">
        <f t="shared" si="6"/>
        <v>3820787</v>
      </c>
      <c r="F32" s="21">
        <f t="shared" si="6"/>
        <v>2552087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91919</v>
      </c>
      <c r="L32" s="21">
        <f t="shared" si="6"/>
        <v>186065</v>
      </c>
      <c r="M32" s="21">
        <f t="shared" si="6"/>
        <v>173687</v>
      </c>
      <c r="N32" s="21">
        <f t="shared" si="6"/>
        <v>451671</v>
      </c>
      <c r="O32" s="21">
        <f t="shared" si="6"/>
        <v>148487</v>
      </c>
      <c r="P32" s="21">
        <f t="shared" si="6"/>
        <v>948643</v>
      </c>
      <c r="Q32" s="21">
        <f t="shared" si="6"/>
        <v>0</v>
      </c>
      <c r="R32" s="21">
        <f t="shared" si="6"/>
        <v>1097130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1548801</v>
      </c>
      <c r="X32" s="21">
        <f t="shared" si="6"/>
        <v>1914086</v>
      </c>
      <c r="Y32" s="21">
        <f t="shared" si="6"/>
        <v>-365285</v>
      </c>
      <c r="Z32" s="4">
        <f>+IF(X32&lt;&gt;0,+(Y32/X32)*100,0)</f>
        <v>-19.084043245705786</v>
      </c>
      <c r="AA32" s="19">
        <f>SUM(AA33:AA37)</f>
        <v>2552087</v>
      </c>
    </row>
    <row r="33" spans="1:27" ht="12.75">
      <c r="A33" s="5" t="s">
        <v>36</v>
      </c>
      <c r="B33" s="3"/>
      <c r="C33" s="22">
        <v>5341278</v>
      </c>
      <c r="D33" s="22"/>
      <c r="E33" s="23">
        <v>1054805</v>
      </c>
      <c r="F33" s="24">
        <v>573164</v>
      </c>
      <c r="G33" s="24"/>
      <c r="H33" s="24"/>
      <c r="I33" s="24"/>
      <c r="J33" s="24"/>
      <c r="K33" s="24">
        <v>91919</v>
      </c>
      <c r="L33" s="24">
        <v>51166</v>
      </c>
      <c r="M33" s="24">
        <v>26600</v>
      </c>
      <c r="N33" s="24">
        <v>169685</v>
      </c>
      <c r="O33" s="24">
        <v>12444</v>
      </c>
      <c r="P33" s="24">
        <v>54755</v>
      </c>
      <c r="Q33" s="24"/>
      <c r="R33" s="24">
        <v>67199</v>
      </c>
      <c r="S33" s="24"/>
      <c r="T33" s="24"/>
      <c r="U33" s="24"/>
      <c r="V33" s="24"/>
      <c r="W33" s="24">
        <v>236884</v>
      </c>
      <c r="X33" s="24">
        <v>429893</v>
      </c>
      <c r="Y33" s="24">
        <v>-193009</v>
      </c>
      <c r="Z33" s="6">
        <v>-44.9</v>
      </c>
      <c r="AA33" s="22">
        <v>573164</v>
      </c>
    </row>
    <row r="34" spans="1:27" ht="12.75">
      <c r="A34" s="5" t="s">
        <v>37</v>
      </c>
      <c r="B34" s="3"/>
      <c r="C34" s="22"/>
      <c r="D34" s="22"/>
      <c r="E34" s="23">
        <v>2765982</v>
      </c>
      <c r="F34" s="24">
        <v>1978923</v>
      </c>
      <c r="G34" s="24"/>
      <c r="H34" s="24"/>
      <c r="I34" s="24"/>
      <c r="J34" s="24"/>
      <c r="K34" s="24"/>
      <c r="L34" s="24">
        <v>134899</v>
      </c>
      <c r="M34" s="24">
        <v>147087</v>
      </c>
      <c r="N34" s="24">
        <v>281986</v>
      </c>
      <c r="O34" s="24">
        <v>136043</v>
      </c>
      <c r="P34" s="24">
        <v>893888</v>
      </c>
      <c r="Q34" s="24"/>
      <c r="R34" s="24">
        <v>1029931</v>
      </c>
      <c r="S34" s="24"/>
      <c r="T34" s="24"/>
      <c r="U34" s="24"/>
      <c r="V34" s="24"/>
      <c r="W34" s="24">
        <v>1311917</v>
      </c>
      <c r="X34" s="24">
        <v>1484193</v>
      </c>
      <c r="Y34" s="24">
        <v>-172276</v>
      </c>
      <c r="Z34" s="6">
        <v>-11.61</v>
      </c>
      <c r="AA34" s="22">
        <v>1978923</v>
      </c>
    </row>
    <row r="35" spans="1:27" ht="12.75">
      <c r="A35" s="5" t="s">
        <v>38</v>
      </c>
      <c r="B35" s="3"/>
      <c r="C35" s="22">
        <v>686580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9720526</v>
      </c>
      <c r="D38" s="19">
        <f>SUM(D39:D41)</f>
        <v>0</v>
      </c>
      <c r="E38" s="20">
        <f t="shared" si="7"/>
        <v>16537168</v>
      </c>
      <c r="F38" s="21">
        <f t="shared" si="7"/>
        <v>10130010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3094937</v>
      </c>
      <c r="L38" s="21">
        <f t="shared" si="7"/>
        <v>1148430</v>
      </c>
      <c r="M38" s="21">
        <f t="shared" si="7"/>
        <v>772661</v>
      </c>
      <c r="N38" s="21">
        <f t="shared" si="7"/>
        <v>5016028</v>
      </c>
      <c r="O38" s="21">
        <f t="shared" si="7"/>
        <v>-373273</v>
      </c>
      <c r="P38" s="21">
        <f t="shared" si="7"/>
        <v>2773932</v>
      </c>
      <c r="Q38" s="21">
        <f t="shared" si="7"/>
        <v>0</v>
      </c>
      <c r="R38" s="21">
        <f t="shared" si="7"/>
        <v>2400659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7416687</v>
      </c>
      <c r="X38" s="21">
        <f t="shared" si="7"/>
        <v>7597506</v>
      </c>
      <c r="Y38" s="21">
        <f t="shared" si="7"/>
        <v>-180819</v>
      </c>
      <c r="Z38" s="4">
        <f>+IF(X38&lt;&gt;0,+(Y38/X38)*100,0)</f>
        <v>-2.379978377114806</v>
      </c>
      <c r="AA38" s="19">
        <f>SUM(AA39:AA41)</f>
        <v>10130010</v>
      </c>
    </row>
    <row r="39" spans="1:27" ht="12.75">
      <c r="A39" s="5" t="s">
        <v>42</v>
      </c>
      <c r="B39" s="3"/>
      <c r="C39" s="22">
        <v>9434273</v>
      </c>
      <c r="D39" s="22"/>
      <c r="E39" s="23">
        <v>10360560</v>
      </c>
      <c r="F39" s="24">
        <v>8085951</v>
      </c>
      <c r="G39" s="24"/>
      <c r="H39" s="24"/>
      <c r="I39" s="24"/>
      <c r="J39" s="24"/>
      <c r="K39" s="24">
        <v>2726831</v>
      </c>
      <c r="L39" s="24">
        <v>941547</v>
      </c>
      <c r="M39" s="24">
        <v>663185</v>
      </c>
      <c r="N39" s="24">
        <v>4331563</v>
      </c>
      <c r="O39" s="24">
        <v>-223287</v>
      </c>
      <c r="P39" s="24">
        <v>2403705</v>
      </c>
      <c r="Q39" s="24"/>
      <c r="R39" s="24">
        <v>2180418</v>
      </c>
      <c r="S39" s="24"/>
      <c r="T39" s="24"/>
      <c r="U39" s="24"/>
      <c r="V39" s="24"/>
      <c r="W39" s="24">
        <v>6511981</v>
      </c>
      <c r="X39" s="24">
        <v>6064461</v>
      </c>
      <c r="Y39" s="24">
        <v>447520</v>
      </c>
      <c r="Z39" s="6">
        <v>7.38</v>
      </c>
      <c r="AA39" s="22">
        <v>8085951</v>
      </c>
    </row>
    <row r="40" spans="1:27" ht="12.75">
      <c r="A40" s="5" t="s">
        <v>43</v>
      </c>
      <c r="B40" s="3"/>
      <c r="C40" s="22">
        <v>286253</v>
      </c>
      <c r="D40" s="22"/>
      <c r="E40" s="23">
        <v>4592637</v>
      </c>
      <c r="F40" s="24">
        <v>1464185</v>
      </c>
      <c r="G40" s="24"/>
      <c r="H40" s="24"/>
      <c r="I40" s="24"/>
      <c r="J40" s="24"/>
      <c r="K40" s="24">
        <v>356333</v>
      </c>
      <c r="L40" s="24">
        <v>145894</v>
      </c>
      <c r="M40" s="24">
        <v>109476</v>
      </c>
      <c r="N40" s="24">
        <v>611703</v>
      </c>
      <c r="O40" s="24">
        <v>152924</v>
      </c>
      <c r="P40" s="24">
        <v>191409</v>
      </c>
      <c r="Q40" s="24"/>
      <c r="R40" s="24">
        <v>344333</v>
      </c>
      <c r="S40" s="24"/>
      <c r="T40" s="24"/>
      <c r="U40" s="24"/>
      <c r="V40" s="24"/>
      <c r="W40" s="24">
        <v>956036</v>
      </c>
      <c r="X40" s="24">
        <v>1098140</v>
      </c>
      <c r="Y40" s="24">
        <v>-142104</v>
      </c>
      <c r="Z40" s="6">
        <v>-12.94</v>
      </c>
      <c r="AA40" s="22">
        <v>1464185</v>
      </c>
    </row>
    <row r="41" spans="1:27" ht="12.75">
      <c r="A41" s="5" t="s">
        <v>44</v>
      </c>
      <c r="B41" s="3"/>
      <c r="C41" s="22"/>
      <c r="D41" s="22"/>
      <c r="E41" s="23">
        <v>1583971</v>
      </c>
      <c r="F41" s="24">
        <v>579874</v>
      </c>
      <c r="G41" s="24"/>
      <c r="H41" s="24"/>
      <c r="I41" s="24"/>
      <c r="J41" s="24"/>
      <c r="K41" s="24">
        <v>11773</v>
      </c>
      <c r="L41" s="24">
        <v>60989</v>
      </c>
      <c r="M41" s="24"/>
      <c r="N41" s="24">
        <v>72762</v>
      </c>
      <c r="O41" s="24">
        <v>-302910</v>
      </c>
      <c r="P41" s="24">
        <v>178818</v>
      </c>
      <c r="Q41" s="24"/>
      <c r="R41" s="24">
        <v>-124092</v>
      </c>
      <c r="S41" s="24"/>
      <c r="T41" s="24"/>
      <c r="U41" s="24"/>
      <c r="V41" s="24"/>
      <c r="W41" s="24">
        <v>-51330</v>
      </c>
      <c r="X41" s="24">
        <v>434905</v>
      </c>
      <c r="Y41" s="24">
        <v>-486235</v>
      </c>
      <c r="Z41" s="6">
        <v>-111.8</v>
      </c>
      <c r="AA41" s="22">
        <v>579874</v>
      </c>
    </row>
    <row r="42" spans="1:27" ht="12.75">
      <c r="A42" s="2" t="s">
        <v>45</v>
      </c>
      <c r="B42" s="8"/>
      <c r="C42" s="19">
        <f aca="true" t="shared" si="8" ref="C42:Y42">SUM(C43:C46)</f>
        <v>58256762</v>
      </c>
      <c r="D42" s="19">
        <f>SUM(D43:D46)</f>
        <v>0</v>
      </c>
      <c r="E42" s="20">
        <f t="shared" si="8"/>
        <v>58741600</v>
      </c>
      <c r="F42" s="21">
        <f t="shared" si="8"/>
        <v>62840249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14225039</v>
      </c>
      <c r="L42" s="21">
        <f t="shared" si="8"/>
        <v>5237136</v>
      </c>
      <c r="M42" s="21">
        <f t="shared" si="8"/>
        <v>4026093</v>
      </c>
      <c r="N42" s="21">
        <f t="shared" si="8"/>
        <v>23488268</v>
      </c>
      <c r="O42" s="21">
        <f t="shared" si="8"/>
        <v>4498704</v>
      </c>
      <c r="P42" s="21">
        <f t="shared" si="8"/>
        <v>6514465</v>
      </c>
      <c r="Q42" s="21">
        <f t="shared" si="8"/>
        <v>0</v>
      </c>
      <c r="R42" s="21">
        <f t="shared" si="8"/>
        <v>11013169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34501437</v>
      </c>
      <c r="X42" s="21">
        <f t="shared" si="8"/>
        <v>47130173</v>
      </c>
      <c r="Y42" s="21">
        <f t="shared" si="8"/>
        <v>-12628736</v>
      </c>
      <c r="Z42" s="4">
        <f>+IF(X42&lt;&gt;0,+(Y42/X42)*100,0)</f>
        <v>-26.795437394214527</v>
      </c>
      <c r="AA42" s="19">
        <f>SUM(AA43:AA46)</f>
        <v>62840249</v>
      </c>
    </row>
    <row r="43" spans="1:27" ht="12.75">
      <c r="A43" s="5" t="s">
        <v>46</v>
      </c>
      <c r="B43" s="3"/>
      <c r="C43" s="22">
        <v>8648408</v>
      </c>
      <c r="D43" s="22"/>
      <c r="E43" s="23">
        <v>12624105</v>
      </c>
      <c r="F43" s="24">
        <v>12858060</v>
      </c>
      <c r="G43" s="24"/>
      <c r="H43" s="24"/>
      <c r="I43" s="24"/>
      <c r="J43" s="24"/>
      <c r="K43" s="24">
        <v>3048273</v>
      </c>
      <c r="L43" s="24">
        <v>2388233</v>
      </c>
      <c r="M43" s="24">
        <v>203972</v>
      </c>
      <c r="N43" s="24">
        <v>5640478</v>
      </c>
      <c r="O43" s="24">
        <v>1394796</v>
      </c>
      <c r="P43" s="24">
        <v>572549</v>
      </c>
      <c r="Q43" s="24"/>
      <c r="R43" s="24">
        <v>1967345</v>
      </c>
      <c r="S43" s="24"/>
      <c r="T43" s="24"/>
      <c r="U43" s="24"/>
      <c r="V43" s="24"/>
      <c r="W43" s="24">
        <v>7607823</v>
      </c>
      <c r="X43" s="24">
        <v>9643539</v>
      </c>
      <c r="Y43" s="24">
        <v>-2035716</v>
      </c>
      <c r="Z43" s="6">
        <v>-21.11</v>
      </c>
      <c r="AA43" s="22">
        <v>12858060</v>
      </c>
    </row>
    <row r="44" spans="1:27" ht="12.75">
      <c r="A44" s="5" t="s">
        <v>47</v>
      </c>
      <c r="B44" s="3"/>
      <c r="C44" s="22">
        <v>46311212</v>
      </c>
      <c r="D44" s="22"/>
      <c r="E44" s="23">
        <v>42256282</v>
      </c>
      <c r="F44" s="24">
        <v>45757240</v>
      </c>
      <c r="G44" s="24"/>
      <c r="H44" s="24"/>
      <c r="I44" s="24"/>
      <c r="J44" s="24"/>
      <c r="K44" s="24">
        <v>10453043</v>
      </c>
      <c r="L44" s="24">
        <v>2407676</v>
      </c>
      <c r="M44" s="24">
        <v>3609455</v>
      </c>
      <c r="N44" s="24">
        <v>16470174</v>
      </c>
      <c r="O44" s="24">
        <v>2294155</v>
      </c>
      <c r="P44" s="24">
        <v>3431853</v>
      </c>
      <c r="Q44" s="24"/>
      <c r="R44" s="24">
        <v>5726008</v>
      </c>
      <c r="S44" s="24"/>
      <c r="T44" s="24"/>
      <c r="U44" s="24"/>
      <c r="V44" s="24"/>
      <c r="W44" s="24">
        <v>22196182</v>
      </c>
      <c r="X44" s="24">
        <v>34317928</v>
      </c>
      <c r="Y44" s="24">
        <v>-12121746</v>
      </c>
      <c r="Z44" s="6">
        <v>-35.32</v>
      </c>
      <c r="AA44" s="22">
        <v>45757240</v>
      </c>
    </row>
    <row r="45" spans="1:27" ht="12.75">
      <c r="A45" s="5" t="s">
        <v>48</v>
      </c>
      <c r="B45" s="3"/>
      <c r="C45" s="25">
        <v>2040879</v>
      </c>
      <c r="D45" s="25"/>
      <c r="E45" s="26">
        <v>2116655</v>
      </c>
      <c r="F45" s="27">
        <v>1699592</v>
      </c>
      <c r="G45" s="27"/>
      <c r="H45" s="27"/>
      <c r="I45" s="27"/>
      <c r="J45" s="27"/>
      <c r="K45" s="27">
        <v>313317</v>
      </c>
      <c r="L45" s="27">
        <v>269532</v>
      </c>
      <c r="M45" s="27">
        <v>116805</v>
      </c>
      <c r="N45" s="27">
        <v>699654</v>
      </c>
      <c r="O45" s="27">
        <v>121687</v>
      </c>
      <c r="P45" s="27">
        <v>455891</v>
      </c>
      <c r="Q45" s="27"/>
      <c r="R45" s="27">
        <v>577578</v>
      </c>
      <c r="S45" s="27"/>
      <c r="T45" s="27"/>
      <c r="U45" s="27"/>
      <c r="V45" s="27"/>
      <c r="W45" s="27">
        <v>1277232</v>
      </c>
      <c r="X45" s="27">
        <v>1274693</v>
      </c>
      <c r="Y45" s="27">
        <v>2539</v>
      </c>
      <c r="Z45" s="7">
        <v>0.2</v>
      </c>
      <c r="AA45" s="25">
        <v>1699592</v>
      </c>
    </row>
    <row r="46" spans="1:27" ht="12.75">
      <c r="A46" s="5" t="s">
        <v>49</v>
      </c>
      <c r="B46" s="3"/>
      <c r="C46" s="22">
        <v>1256263</v>
      </c>
      <c r="D46" s="22"/>
      <c r="E46" s="23">
        <v>1744558</v>
      </c>
      <c r="F46" s="24">
        <v>2525357</v>
      </c>
      <c r="G46" s="24"/>
      <c r="H46" s="24"/>
      <c r="I46" s="24"/>
      <c r="J46" s="24"/>
      <c r="K46" s="24">
        <v>410406</v>
      </c>
      <c r="L46" s="24">
        <v>171695</v>
      </c>
      <c r="M46" s="24">
        <v>95861</v>
      </c>
      <c r="N46" s="24">
        <v>677962</v>
      </c>
      <c r="O46" s="24">
        <v>688066</v>
      </c>
      <c r="P46" s="24">
        <v>2054172</v>
      </c>
      <c r="Q46" s="24"/>
      <c r="R46" s="24">
        <v>2742238</v>
      </c>
      <c r="S46" s="24"/>
      <c r="T46" s="24"/>
      <c r="U46" s="24"/>
      <c r="V46" s="24"/>
      <c r="W46" s="24">
        <v>3420200</v>
      </c>
      <c r="X46" s="24">
        <v>1894013</v>
      </c>
      <c r="Y46" s="24">
        <v>1526187</v>
      </c>
      <c r="Z46" s="6">
        <v>80.58</v>
      </c>
      <c r="AA46" s="22">
        <v>2525357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169755275</v>
      </c>
      <c r="D48" s="40">
        <f>+D28+D32+D38+D42+D47</f>
        <v>0</v>
      </c>
      <c r="E48" s="41">
        <f t="shared" si="9"/>
        <v>209915944</v>
      </c>
      <c r="F48" s="42">
        <f t="shared" si="9"/>
        <v>192220876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49541351</v>
      </c>
      <c r="L48" s="42">
        <f t="shared" si="9"/>
        <v>28209077</v>
      </c>
      <c r="M48" s="42">
        <f t="shared" si="9"/>
        <v>15519585</v>
      </c>
      <c r="N48" s="42">
        <f t="shared" si="9"/>
        <v>93270013</v>
      </c>
      <c r="O48" s="42">
        <f t="shared" si="9"/>
        <v>10694018</v>
      </c>
      <c r="P48" s="42">
        <f t="shared" si="9"/>
        <v>99229500</v>
      </c>
      <c r="Q48" s="42">
        <f t="shared" si="9"/>
        <v>0</v>
      </c>
      <c r="R48" s="42">
        <f t="shared" si="9"/>
        <v>109923518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203193531</v>
      </c>
      <c r="X48" s="42">
        <f t="shared" si="9"/>
        <v>144165655</v>
      </c>
      <c r="Y48" s="42">
        <f t="shared" si="9"/>
        <v>59027876</v>
      </c>
      <c r="Z48" s="43">
        <f>+IF(X48&lt;&gt;0,+(Y48/X48)*100,0)</f>
        <v>40.944478766457934</v>
      </c>
      <c r="AA48" s="40">
        <f>+AA28+AA32+AA38+AA42+AA47</f>
        <v>192220876</v>
      </c>
    </row>
    <row r="49" spans="1:27" ht="12.75">
      <c r="A49" s="14" t="s">
        <v>88</v>
      </c>
      <c r="B49" s="15"/>
      <c r="C49" s="44">
        <f aca="true" t="shared" si="10" ref="C49:Y49">+C25-C48</f>
        <v>124901844</v>
      </c>
      <c r="D49" s="44">
        <f>+D25-D48</f>
        <v>0</v>
      </c>
      <c r="E49" s="45">
        <f t="shared" si="10"/>
        <v>120556681</v>
      </c>
      <c r="F49" s="46">
        <f t="shared" si="10"/>
        <v>103555558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59792560</v>
      </c>
      <c r="L49" s="46">
        <f t="shared" si="10"/>
        <v>7549324</v>
      </c>
      <c r="M49" s="46">
        <f t="shared" si="10"/>
        <v>54017398</v>
      </c>
      <c r="N49" s="46">
        <f t="shared" si="10"/>
        <v>121359282</v>
      </c>
      <c r="O49" s="46">
        <f t="shared" si="10"/>
        <v>-8931940</v>
      </c>
      <c r="P49" s="46">
        <f t="shared" si="10"/>
        <v>-12075296</v>
      </c>
      <c r="Q49" s="46">
        <f t="shared" si="10"/>
        <v>0</v>
      </c>
      <c r="R49" s="46">
        <f t="shared" si="10"/>
        <v>-21007236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100352046</v>
      </c>
      <c r="X49" s="46">
        <f>IF(F25=F48,0,X25-X48)</f>
        <v>77666671</v>
      </c>
      <c r="Y49" s="46">
        <f t="shared" si="10"/>
        <v>22685375</v>
      </c>
      <c r="Z49" s="47">
        <f>+IF(X49&lt;&gt;0,+(Y49/X49)*100,0)</f>
        <v>29.208635709389423</v>
      </c>
      <c r="AA49" s="44">
        <f>+AA25-AA48</f>
        <v>103555558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64755215</v>
      </c>
      <c r="D5" s="19">
        <f>SUM(D6:D8)</f>
        <v>0</v>
      </c>
      <c r="E5" s="20">
        <f t="shared" si="0"/>
        <v>87391741</v>
      </c>
      <c r="F5" s="21">
        <f t="shared" si="0"/>
        <v>93323209</v>
      </c>
      <c r="G5" s="21">
        <f t="shared" si="0"/>
        <v>53137238</v>
      </c>
      <c r="H5" s="21">
        <f t="shared" si="0"/>
        <v>174567</v>
      </c>
      <c r="I5" s="21">
        <f t="shared" si="0"/>
        <v>174567</v>
      </c>
      <c r="J5" s="21">
        <f t="shared" si="0"/>
        <v>53486372</v>
      </c>
      <c r="K5" s="21">
        <f t="shared" si="0"/>
        <v>-104114</v>
      </c>
      <c r="L5" s="21">
        <f t="shared" si="0"/>
        <v>-10343</v>
      </c>
      <c r="M5" s="21">
        <f t="shared" si="0"/>
        <v>-1199</v>
      </c>
      <c r="N5" s="21">
        <f t="shared" si="0"/>
        <v>-115656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53370716</v>
      </c>
      <c r="X5" s="21">
        <f t="shared" si="0"/>
        <v>79651674</v>
      </c>
      <c r="Y5" s="21">
        <f t="shared" si="0"/>
        <v>-26280958</v>
      </c>
      <c r="Z5" s="4">
        <f>+IF(X5&lt;&gt;0,+(Y5/X5)*100,0)</f>
        <v>-32.99485959328363</v>
      </c>
      <c r="AA5" s="19">
        <f>SUM(AA6:AA8)</f>
        <v>93323209</v>
      </c>
    </row>
    <row r="6" spans="1:27" ht="12.75">
      <c r="A6" s="5" t="s">
        <v>32</v>
      </c>
      <c r="B6" s="3"/>
      <c r="C6" s="22"/>
      <c r="D6" s="22"/>
      <c r="E6" s="23">
        <v>2971000</v>
      </c>
      <c r="F6" s="24">
        <v>2971000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2228247</v>
      </c>
      <c r="Y6" s="24">
        <v>-2228247</v>
      </c>
      <c r="Z6" s="6">
        <v>-100</v>
      </c>
      <c r="AA6" s="22">
        <v>2971000</v>
      </c>
    </row>
    <row r="7" spans="1:27" ht="12.75">
      <c r="A7" s="5" t="s">
        <v>33</v>
      </c>
      <c r="B7" s="3"/>
      <c r="C7" s="25">
        <v>64755215</v>
      </c>
      <c r="D7" s="25"/>
      <c r="E7" s="26">
        <v>84420741</v>
      </c>
      <c r="F7" s="27">
        <v>90352209</v>
      </c>
      <c r="G7" s="27">
        <v>53137238</v>
      </c>
      <c r="H7" s="27">
        <v>174567</v>
      </c>
      <c r="I7" s="27">
        <v>174567</v>
      </c>
      <c r="J7" s="27">
        <v>53486372</v>
      </c>
      <c r="K7" s="27">
        <v>-104114</v>
      </c>
      <c r="L7" s="27">
        <v>-10343</v>
      </c>
      <c r="M7" s="27">
        <v>-1199</v>
      </c>
      <c r="N7" s="27">
        <v>-115656</v>
      </c>
      <c r="O7" s="27"/>
      <c r="P7" s="27"/>
      <c r="Q7" s="27"/>
      <c r="R7" s="27"/>
      <c r="S7" s="27"/>
      <c r="T7" s="27"/>
      <c r="U7" s="27"/>
      <c r="V7" s="27"/>
      <c r="W7" s="27">
        <v>53370716</v>
      </c>
      <c r="X7" s="27">
        <v>77423427</v>
      </c>
      <c r="Y7" s="27">
        <v>-24052711</v>
      </c>
      <c r="Z7" s="7">
        <v>-31.07</v>
      </c>
      <c r="AA7" s="25">
        <v>90352209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4791083</v>
      </c>
      <c r="D9" s="19">
        <f>SUM(D10:D14)</f>
        <v>0</v>
      </c>
      <c r="E9" s="20">
        <f t="shared" si="1"/>
        <v>6533679</v>
      </c>
      <c r="F9" s="21">
        <f t="shared" si="1"/>
        <v>6589172</v>
      </c>
      <c r="G9" s="21">
        <f t="shared" si="1"/>
        <v>108251</v>
      </c>
      <c r="H9" s="21">
        <f t="shared" si="1"/>
        <v>57704</v>
      </c>
      <c r="I9" s="21">
        <f t="shared" si="1"/>
        <v>57704</v>
      </c>
      <c r="J9" s="21">
        <f t="shared" si="1"/>
        <v>223659</v>
      </c>
      <c r="K9" s="21">
        <f t="shared" si="1"/>
        <v>32908</v>
      </c>
      <c r="L9" s="21">
        <f t="shared" si="1"/>
        <v>-22020</v>
      </c>
      <c r="M9" s="21">
        <f t="shared" si="1"/>
        <v>0</v>
      </c>
      <c r="N9" s="21">
        <f t="shared" si="1"/>
        <v>10888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234547</v>
      </c>
      <c r="X9" s="21">
        <f t="shared" si="1"/>
        <v>4941864</v>
      </c>
      <c r="Y9" s="21">
        <f t="shared" si="1"/>
        <v>-4707317</v>
      </c>
      <c r="Z9" s="4">
        <f>+IF(X9&lt;&gt;0,+(Y9/X9)*100,0)</f>
        <v>-95.25387586546292</v>
      </c>
      <c r="AA9" s="19">
        <f>SUM(AA10:AA14)</f>
        <v>6589172</v>
      </c>
    </row>
    <row r="10" spans="1:27" ht="12.75">
      <c r="A10" s="5" t="s">
        <v>36</v>
      </c>
      <c r="B10" s="3"/>
      <c r="C10" s="22">
        <v>1234887</v>
      </c>
      <c r="D10" s="22"/>
      <c r="E10" s="23">
        <v>2299111</v>
      </c>
      <c r="F10" s="24">
        <v>2299111</v>
      </c>
      <c r="G10" s="24">
        <v>7413</v>
      </c>
      <c r="H10" s="24"/>
      <c r="I10" s="24"/>
      <c r="J10" s="24">
        <v>7413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7413</v>
      </c>
      <c r="X10" s="24">
        <v>1724337</v>
      </c>
      <c r="Y10" s="24">
        <v>-1716924</v>
      </c>
      <c r="Z10" s="6">
        <v>-99.57</v>
      </c>
      <c r="AA10" s="22">
        <v>2299111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3556196</v>
      </c>
      <c r="D12" s="22"/>
      <c r="E12" s="23">
        <v>4234566</v>
      </c>
      <c r="F12" s="24">
        <v>4290059</v>
      </c>
      <c r="G12" s="24">
        <v>100838</v>
      </c>
      <c r="H12" s="24">
        <v>47970</v>
      </c>
      <c r="I12" s="24">
        <v>47970</v>
      </c>
      <c r="J12" s="24">
        <v>196778</v>
      </c>
      <c r="K12" s="24">
        <v>32908</v>
      </c>
      <c r="L12" s="24">
        <v>-22020</v>
      </c>
      <c r="M12" s="24"/>
      <c r="N12" s="24">
        <v>10888</v>
      </c>
      <c r="O12" s="24"/>
      <c r="P12" s="24"/>
      <c r="Q12" s="24"/>
      <c r="R12" s="24"/>
      <c r="S12" s="24"/>
      <c r="T12" s="24"/>
      <c r="U12" s="24"/>
      <c r="V12" s="24"/>
      <c r="W12" s="24">
        <v>207666</v>
      </c>
      <c r="X12" s="24">
        <v>3217527</v>
      </c>
      <c r="Y12" s="24">
        <v>-3009861</v>
      </c>
      <c r="Z12" s="6">
        <v>-93.55</v>
      </c>
      <c r="AA12" s="22">
        <v>4290059</v>
      </c>
    </row>
    <row r="13" spans="1:27" ht="12.75">
      <c r="A13" s="5" t="s">
        <v>39</v>
      </c>
      <c r="B13" s="3"/>
      <c r="C13" s="22"/>
      <c r="D13" s="22"/>
      <c r="E13" s="23">
        <v>2</v>
      </c>
      <c r="F13" s="24">
        <v>2</v>
      </c>
      <c r="G13" s="24"/>
      <c r="H13" s="24">
        <v>9734</v>
      </c>
      <c r="I13" s="24">
        <v>9734</v>
      </c>
      <c r="J13" s="24">
        <v>19468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19468</v>
      </c>
      <c r="X13" s="24"/>
      <c r="Y13" s="24">
        <v>19468</v>
      </c>
      <c r="Z13" s="6"/>
      <c r="AA13" s="22">
        <v>2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14421427</v>
      </c>
      <c r="D15" s="19">
        <f>SUM(D16:D18)</f>
        <v>0</v>
      </c>
      <c r="E15" s="20">
        <f t="shared" si="2"/>
        <v>4730000</v>
      </c>
      <c r="F15" s="21">
        <f t="shared" si="2"/>
        <v>4730000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3547503</v>
      </c>
      <c r="Y15" s="21">
        <f t="shared" si="2"/>
        <v>-3547503</v>
      </c>
      <c r="Z15" s="4">
        <f>+IF(X15&lt;&gt;0,+(Y15/X15)*100,0)</f>
        <v>-100</v>
      </c>
      <c r="AA15" s="19">
        <f>SUM(AA16:AA18)</f>
        <v>4730000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14421427</v>
      </c>
      <c r="D17" s="22"/>
      <c r="E17" s="23">
        <v>4730000</v>
      </c>
      <c r="F17" s="24">
        <v>4730000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3547503</v>
      </c>
      <c r="Y17" s="24">
        <v>-3547503</v>
      </c>
      <c r="Z17" s="6">
        <v>-100</v>
      </c>
      <c r="AA17" s="22">
        <v>4730000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85312976</v>
      </c>
      <c r="D19" s="19">
        <f>SUM(D20:D23)</f>
        <v>0</v>
      </c>
      <c r="E19" s="20">
        <f t="shared" si="3"/>
        <v>108982407</v>
      </c>
      <c r="F19" s="21">
        <f t="shared" si="3"/>
        <v>108982407</v>
      </c>
      <c r="G19" s="21">
        <f t="shared" si="3"/>
        <v>14029513</v>
      </c>
      <c r="H19" s="21">
        <f t="shared" si="3"/>
        <v>3707938</v>
      </c>
      <c r="I19" s="21">
        <f t="shared" si="3"/>
        <v>3707938</v>
      </c>
      <c r="J19" s="21">
        <f t="shared" si="3"/>
        <v>21445389</v>
      </c>
      <c r="K19" s="21">
        <f t="shared" si="3"/>
        <v>16441</v>
      </c>
      <c r="L19" s="21">
        <f t="shared" si="3"/>
        <v>56298</v>
      </c>
      <c r="M19" s="21">
        <f t="shared" si="3"/>
        <v>28908</v>
      </c>
      <c r="N19" s="21">
        <f t="shared" si="3"/>
        <v>101647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21547036</v>
      </c>
      <c r="X19" s="21">
        <f t="shared" si="3"/>
        <v>81736793</v>
      </c>
      <c r="Y19" s="21">
        <f t="shared" si="3"/>
        <v>-60189757</v>
      </c>
      <c r="Z19" s="4">
        <f>+IF(X19&lt;&gt;0,+(Y19/X19)*100,0)</f>
        <v>-73.63851062764354</v>
      </c>
      <c r="AA19" s="19">
        <f>SUM(AA20:AA23)</f>
        <v>108982407</v>
      </c>
    </row>
    <row r="20" spans="1:27" ht="12.75">
      <c r="A20" s="5" t="s">
        <v>46</v>
      </c>
      <c r="B20" s="3"/>
      <c r="C20" s="22">
        <v>45205449</v>
      </c>
      <c r="D20" s="22"/>
      <c r="E20" s="23">
        <v>53043422</v>
      </c>
      <c r="F20" s="24">
        <v>53043422</v>
      </c>
      <c r="G20" s="24">
        <v>10211776</v>
      </c>
      <c r="H20" s="24">
        <v>2232061</v>
      </c>
      <c r="I20" s="24">
        <v>2232061</v>
      </c>
      <c r="J20" s="24">
        <v>14675898</v>
      </c>
      <c r="K20" s="24">
        <v>6053</v>
      </c>
      <c r="L20" s="24">
        <v>45092</v>
      </c>
      <c r="M20" s="24">
        <v>15180</v>
      </c>
      <c r="N20" s="24">
        <v>66325</v>
      </c>
      <c r="O20" s="24"/>
      <c r="P20" s="24"/>
      <c r="Q20" s="24"/>
      <c r="R20" s="24"/>
      <c r="S20" s="24"/>
      <c r="T20" s="24"/>
      <c r="U20" s="24"/>
      <c r="V20" s="24"/>
      <c r="W20" s="24">
        <v>14742223</v>
      </c>
      <c r="X20" s="24">
        <v>39782565</v>
      </c>
      <c r="Y20" s="24">
        <v>-25040342</v>
      </c>
      <c r="Z20" s="6">
        <v>-62.94</v>
      </c>
      <c r="AA20" s="22">
        <v>53043422</v>
      </c>
    </row>
    <row r="21" spans="1:27" ht="12.75">
      <c r="A21" s="5" t="s">
        <v>47</v>
      </c>
      <c r="B21" s="3"/>
      <c r="C21" s="22">
        <v>24494071</v>
      </c>
      <c r="D21" s="22"/>
      <c r="E21" s="23">
        <v>33265705</v>
      </c>
      <c r="F21" s="24">
        <v>33265705</v>
      </c>
      <c r="G21" s="24">
        <v>2428514</v>
      </c>
      <c r="H21" s="24">
        <v>1677069</v>
      </c>
      <c r="I21" s="24">
        <v>1677069</v>
      </c>
      <c r="J21" s="24">
        <v>5782652</v>
      </c>
      <c r="K21" s="24">
        <v>9412</v>
      </c>
      <c r="L21" s="24">
        <v>8503</v>
      </c>
      <c r="M21" s="24">
        <v>12888</v>
      </c>
      <c r="N21" s="24">
        <v>30803</v>
      </c>
      <c r="O21" s="24"/>
      <c r="P21" s="24"/>
      <c r="Q21" s="24"/>
      <c r="R21" s="24"/>
      <c r="S21" s="24"/>
      <c r="T21" s="24"/>
      <c r="U21" s="24"/>
      <c r="V21" s="24"/>
      <c r="W21" s="24">
        <v>5813455</v>
      </c>
      <c r="X21" s="24">
        <v>24949274</v>
      </c>
      <c r="Y21" s="24">
        <v>-19135819</v>
      </c>
      <c r="Z21" s="6">
        <v>-76.7</v>
      </c>
      <c r="AA21" s="22">
        <v>33265705</v>
      </c>
    </row>
    <row r="22" spans="1:27" ht="12.75">
      <c r="A22" s="5" t="s">
        <v>48</v>
      </c>
      <c r="B22" s="3"/>
      <c r="C22" s="25">
        <v>8749747</v>
      </c>
      <c r="D22" s="25"/>
      <c r="E22" s="26">
        <v>14028910</v>
      </c>
      <c r="F22" s="27">
        <v>14028910</v>
      </c>
      <c r="G22" s="27">
        <v>775442</v>
      </c>
      <c r="H22" s="27">
        <v>-160892</v>
      </c>
      <c r="I22" s="27">
        <v>-160892</v>
      </c>
      <c r="J22" s="27">
        <v>453658</v>
      </c>
      <c r="K22" s="27"/>
      <c r="L22" s="27">
        <v>167</v>
      </c>
      <c r="M22" s="27">
        <v>186</v>
      </c>
      <c r="N22" s="27">
        <v>353</v>
      </c>
      <c r="O22" s="27"/>
      <c r="P22" s="27"/>
      <c r="Q22" s="27"/>
      <c r="R22" s="27"/>
      <c r="S22" s="27"/>
      <c r="T22" s="27"/>
      <c r="U22" s="27"/>
      <c r="V22" s="27"/>
      <c r="W22" s="27">
        <v>454011</v>
      </c>
      <c r="X22" s="27">
        <v>10521669</v>
      </c>
      <c r="Y22" s="27">
        <v>-10067658</v>
      </c>
      <c r="Z22" s="7">
        <v>-95.68</v>
      </c>
      <c r="AA22" s="25">
        <v>14028910</v>
      </c>
    </row>
    <row r="23" spans="1:27" ht="12.75">
      <c r="A23" s="5" t="s">
        <v>49</v>
      </c>
      <c r="B23" s="3"/>
      <c r="C23" s="22">
        <v>6863709</v>
      </c>
      <c r="D23" s="22"/>
      <c r="E23" s="23">
        <v>8644370</v>
      </c>
      <c r="F23" s="24">
        <v>8644370</v>
      </c>
      <c r="G23" s="24">
        <v>613781</v>
      </c>
      <c r="H23" s="24">
        <v>-40300</v>
      </c>
      <c r="I23" s="24">
        <v>-40300</v>
      </c>
      <c r="J23" s="24">
        <v>533181</v>
      </c>
      <c r="K23" s="24">
        <v>976</v>
      </c>
      <c r="L23" s="24">
        <v>2536</v>
      </c>
      <c r="M23" s="24">
        <v>654</v>
      </c>
      <c r="N23" s="24">
        <v>4166</v>
      </c>
      <c r="O23" s="24"/>
      <c r="P23" s="24"/>
      <c r="Q23" s="24"/>
      <c r="R23" s="24"/>
      <c r="S23" s="24"/>
      <c r="T23" s="24"/>
      <c r="U23" s="24"/>
      <c r="V23" s="24"/>
      <c r="W23" s="24">
        <v>537347</v>
      </c>
      <c r="X23" s="24">
        <v>6483285</v>
      </c>
      <c r="Y23" s="24">
        <v>-5945938</v>
      </c>
      <c r="Z23" s="6">
        <v>-91.71</v>
      </c>
      <c r="AA23" s="22">
        <v>8644370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169280701</v>
      </c>
      <c r="D25" s="40">
        <f>+D5+D9+D15+D19+D24</f>
        <v>0</v>
      </c>
      <c r="E25" s="41">
        <f t="shared" si="4"/>
        <v>207637827</v>
      </c>
      <c r="F25" s="42">
        <f t="shared" si="4"/>
        <v>213624788</v>
      </c>
      <c r="G25" s="42">
        <f t="shared" si="4"/>
        <v>67275002</v>
      </c>
      <c r="H25" s="42">
        <f t="shared" si="4"/>
        <v>3940209</v>
      </c>
      <c r="I25" s="42">
        <f t="shared" si="4"/>
        <v>3940209</v>
      </c>
      <c r="J25" s="42">
        <f t="shared" si="4"/>
        <v>75155420</v>
      </c>
      <c r="K25" s="42">
        <f t="shared" si="4"/>
        <v>-54765</v>
      </c>
      <c r="L25" s="42">
        <f t="shared" si="4"/>
        <v>23935</v>
      </c>
      <c r="M25" s="42">
        <f t="shared" si="4"/>
        <v>27709</v>
      </c>
      <c r="N25" s="42">
        <f t="shared" si="4"/>
        <v>-3121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75152299</v>
      </c>
      <c r="X25" s="42">
        <f t="shared" si="4"/>
        <v>169877834</v>
      </c>
      <c r="Y25" s="42">
        <f t="shared" si="4"/>
        <v>-94725535</v>
      </c>
      <c r="Z25" s="43">
        <f>+IF(X25&lt;&gt;0,+(Y25/X25)*100,0)</f>
        <v>-55.76097408917987</v>
      </c>
      <c r="AA25" s="40">
        <f>+AA5+AA9+AA15+AA19+AA24</f>
        <v>213624788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83592085</v>
      </c>
      <c r="D28" s="19">
        <f>SUM(D29:D31)</f>
        <v>0</v>
      </c>
      <c r="E28" s="20">
        <f t="shared" si="5"/>
        <v>65948221</v>
      </c>
      <c r="F28" s="21">
        <f t="shared" si="5"/>
        <v>66513200</v>
      </c>
      <c r="G28" s="21">
        <f t="shared" si="5"/>
        <v>3254317</v>
      </c>
      <c r="H28" s="21">
        <f t="shared" si="5"/>
        <v>392494</v>
      </c>
      <c r="I28" s="21">
        <f t="shared" si="5"/>
        <v>392494</v>
      </c>
      <c r="J28" s="21">
        <f t="shared" si="5"/>
        <v>4039305</v>
      </c>
      <c r="K28" s="21">
        <f t="shared" si="5"/>
        <v>2990731</v>
      </c>
      <c r="L28" s="21">
        <f t="shared" si="5"/>
        <v>6626440</v>
      </c>
      <c r="M28" s="21">
        <f t="shared" si="5"/>
        <v>2745369</v>
      </c>
      <c r="N28" s="21">
        <f t="shared" si="5"/>
        <v>12362540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16401845</v>
      </c>
      <c r="X28" s="21">
        <f t="shared" si="5"/>
        <v>48889386</v>
      </c>
      <c r="Y28" s="21">
        <f t="shared" si="5"/>
        <v>-32487541</v>
      </c>
      <c r="Z28" s="4">
        <f>+IF(X28&lt;&gt;0,+(Y28/X28)*100,0)</f>
        <v>-66.45111272209473</v>
      </c>
      <c r="AA28" s="19">
        <f>SUM(AA29:AA31)</f>
        <v>66513200</v>
      </c>
    </row>
    <row r="29" spans="1:27" ht="12.75">
      <c r="A29" s="5" t="s">
        <v>32</v>
      </c>
      <c r="B29" s="3"/>
      <c r="C29" s="22">
        <v>8706189</v>
      </c>
      <c r="D29" s="22"/>
      <c r="E29" s="23">
        <v>10672542</v>
      </c>
      <c r="F29" s="24">
        <v>9979868</v>
      </c>
      <c r="G29" s="24">
        <v>598050</v>
      </c>
      <c r="H29" s="24">
        <v>74707</v>
      </c>
      <c r="I29" s="24">
        <v>74707</v>
      </c>
      <c r="J29" s="24">
        <v>747464</v>
      </c>
      <c r="K29" s="24">
        <v>65848</v>
      </c>
      <c r="L29" s="24">
        <v>702558</v>
      </c>
      <c r="M29" s="24">
        <v>710886</v>
      </c>
      <c r="N29" s="24">
        <v>1479292</v>
      </c>
      <c r="O29" s="24"/>
      <c r="P29" s="24"/>
      <c r="Q29" s="24"/>
      <c r="R29" s="24"/>
      <c r="S29" s="24"/>
      <c r="T29" s="24"/>
      <c r="U29" s="24"/>
      <c r="V29" s="24"/>
      <c r="W29" s="24">
        <v>2226756</v>
      </c>
      <c r="X29" s="24">
        <v>6824920</v>
      </c>
      <c r="Y29" s="24">
        <v>-4598164</v>
      </c>
      <c r="Z29" s="6">
        <v>-67.37</v>
      </c>
      <c r="AA29" s="22">
        <v>9979868</v>
      </c>
    </row>
    <row r="30" spans="1:27" ht="12.75">
      <c r="A30" s="5" t="s">
        <v>33</v>
      </c>
      <c r="B30" s="3"/>
      <c r="C30" s="25">
        <v>74885896</v>
      </c>
      <c r="D30" s="25"/>
      <c r="E30" s="26">
        <v>55275679</v>
      </c>
      <c r="F30" s="27">
        <v>56533332</v>
      </c>
      <c r="G30" s="27">
        <v>2656267</v>
      </c>
      <c r="H30" s="27">
        <v>317787</v>
      </c>
      <c r="I30" s="27">
        <v>317787</v>
      </c>
      <c r="J30" s="27">
        <v>3291841</v>
      </c>
      <c r="K30" s="27">
        <v>2924883</v>
      </c>
      <c r="L30" s="27">
        <v>5923882</v>
      </c>
      <c r="M30" s="27">
        <v>2034483</v>
      </c>
      <c r="N30" s="27">
        <v>10883248</v>
      </c>
      <c r="O30" s="27"/>
      <c r="P30" s="27"/>
      <c r="Q30" s="27"/>
      <c r="R30" s="27"/>
      <c r="S30" s="27"/>
      <c r="T30" s="27"/>
      <c r="U30" s="27"/>
      <c r="V30" s="27"/>
      <c r="W30" s="27">
        <v>14175089</v>
      </c>
      <c r="X30" s="27">
        <v>42064466</v>
      </c>
      <c r="Y30" s="27">
        <v>-27889377</v>
      </c>
      <c r="Z30" s="7">
        <v>-66.3</v>
      </c>
      <c r="AA30" s="25">
        <v>56533332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7746754</v>
      </c>
      <c r="D32" s="19">
        <f>SUM(D33:D37)</f>
        <v>0</v>
      </c>
      <c r="E32" s="20">
        <f t="shared" si="6"/>
        <v>9750162</v>
      </c>
      <c r="F32" s="21">
        <f t="shared" si="6"/>
        <v>8159360</v>
      </c>
      <c r="G32" s="21">
        <f t="shared" si="6"/>
        <v>527625</v>
      </c>
      <c r="H32" s="21">
        <f t="shared" si="6"/>
        <v>2601</v>
      </c>
      <c r="I32" s="21">
        <f t="shared" si="6"/>
        <v>2601</v>
      </c>
      <c r="J32" s="21">
        <f t="shared" si="6"/>
        <v>532827</v>
      </c>
      <c r="K32" s="21">
        <f t="shared" si="6"/>
        <v>-22021</v>
      </c>
      <c r="L32" s="21">
        <f t="shared" si="6"/>
        <v>789665</v>
      </c>
      <c r="M32" s="21">
        <f t="shared" si="6"/>
        <v>787575</v>
      </c>
      <c r="N32" s="21">
        <f t="shared" si="6"/>
        <v>1555219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2088046</v>
      </c>
      <c r="X32" s="21">
        <f t="shared" si="6"/>
        <v>6061598</v>
      </c>
      <c r="Y32" s="21">
        <f t="shared" si="6"/>
        <v>-3973552</v>
      </c>
      <c r="Z32" s="4">
        <f>+IF(X32&lt;&gt;0,+(Y32/X32)*100,0)</f>
        <v>-65.55287896030056</v>
      </c>
      <c r="AA32" s="19">
        <f>SUM(AA33:AA37)</f>
        <v>8159360</v>
      </c>
    </row>
    <row r="33" spans="1:27" ht="12.75">
      <c r="A33" s="5" t="s">
        <v>36</v>
      </c>
      <c r="B33" s="3"/>
      <c r="C33" s="22">
        <v>3807623</v>
      </c>
      <c r="D33" s="22"/>
      <c r="E33" s="23">
        <v>4200270</v>
      </c>
      <c r="F33" s="24">
        <v>4156808</v>
      </c>
      <c r="G33" s="24">
        <v>314639</v>
      </c>
      <c r="H33" s="24"/>
      <c r="I33" s="24"/>
      <c r="J33" s="24">
        <v>314639</v>
      </c>
      <c r="K33" s="24">
        <v>-22647</v>
      </c>
      <c r="L33" s="24">
        <v>474664</v>
      </c>
      <c r="M33" s="24">
        <v>472850</v>
      </c>
      <c r="N33" s="24">
        <v>924867</v>
      </c>
      <c r="O33" s="24"/>
      <c r="P33" s="24"/>
      <c r="Q33" s="24"/>
      <c r="R33" s="24"/>
      <c r="S33" s="24"/>
      <c r="T33" s="24"/>
      <c r="U33" s="24"/>
      <c r="V33" s="24"/>
      <c r="W33" s="24">
        <v>1239506</v>
      </c>
      <c r="X33" s="24">
        <v>3107950</v>
      </c>
      <c r="Y33" s="24">
        <v>-1868444</v>
      </c>
      <c r="Z33" s="6">
        <v>-60.12</v>
      </c>
      <c r="AA33" s="22">
        <v>4156808</v>
      </c>
    </row>
    <row r="34" spans="1:27" ht="12.75">
      <c r="A34" s="5" t="s">
        <v>37</v>
      </c>
      <c r="B34" s="3"/>
      <c r="C34" s="22">
        <v>408577</v>
      </c>
      <c r="D34" s="22"/>
      <c r="E34" s="23">
        <v>721398</v>
      </c>
      <c r="F34" s="24">
        <v>673250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452969</v>
      </c>
      <c r="Y34" s="24">
        <v>-452969</v>
      </c>
      <c r="Z34" s="6">
        <v>-100</v>
      </c>
      <c r="AA34" s="22">
        <v>673250</v>
      </c>
    </row>
    <row r="35" spans="1:27" ht="12.75">
      <c r="A35" s="5" t="s">
        <v>38</v>
      </c>
      <c r="B35" s="3"/>
      <c r="C35" s="22">
        <v>3554300</v>
      </c>
      <c r="D35" s="22"/>
      <c r="E35" s="23">
        <v>4775739</v>
      </c>
      <c r="F35" s="24">
        <v>3276547</v>
      </c>
      <c r="G35" s="24">
        <v>195786</v>
      </c>
      <c r="H35" s="24">
        <v>2601</v>
      </c>
      <c r="I35" s="24">
        <v>2601</v>
      </c>
      <c r="J35" s="24">
        <v>200988</v>
      </c>
      <c r="K35" s="24">
        <v>626</v>
      </c>
      <c r="L35" s="24">
        <v>315001</v>
      </c>
      <c r="M35" s="24">
        <v>314725</v>
      </c>
      <c r="N35" s="24">
        <v>630352</v>
      </c>
      <c r="O35" s="24"/>
      <c r="P35" s="24"/>
      <c r="Q35" s="24"/>
      <c r="R35" s="24"/>
      <c r="S35" s="24"/>
      <c r="T35" s="24"/>
      <c r="U35" s="24"/>
      <c r="V35" s="24"/>
      <c r="W35" s="24">
        <v>831340</v>
      </c>
      <c r="X35" s="24">
        <v>2461114</v>
      </c>
      <c r="Y35" s="24">
        <v>-1629774</v>
      </c>
      <c r="Z35" s="6">
        <v>-66.22</v>
      </c>
      <c r="AA35" s="22">
        <v>3276547</v>
      </c>
    </row>
    <row r="36" spans="1:27" ht="12.75">
      <c r="A36" s="5" t="s">
        <v>39</v>
      </c>
      <c r="B36" s="3"/>
      <c r="C36" s="22"/>
      <c r="D36" s="22"/>
      <c r="E36" s="23">
        <v>1</v>
      </c>
      <c r="F36" s="24">
        <v>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>
        <v>1</v>
      </c>
    </row>
    <row r="37" spans="1:27" ht="12.75">
      <c r="A37" s="5" t="s">
        <v>40</v>
      </c>
      <c r="B37" s="3"/>
      <c r="C37" s="25">
        <v>-23746</v>
      </c>
      <c r="D37" s="25"/>
      <c r="E37" s="26">
        <v>52754</v>
      </c>
      <c r="F37" s="27">
        <v>52754</v>
      </c>
      <c r="G37" s="27">
        <v>17200</v>
      </c>
      <c r="H37" s="27"/>
      <c r="I37" s="27"/>
      <c r="J37" s="27">
        <v>17200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>
        <v>17200</v>
      </c>
      <c r="X37" s="27">
        <v>39565</v>
      </c>
      <c r="Y37" s="27">
        <v>-22365</v>
      </c>
      <c r="Z37" s="7">
        <v>-56.53</v>
      </c>
      <c r="AA37" s="25">
        <v>52754</v>
      </c>
    </row>
    <row r="38" spans="1:27" ht="12.75">
      <c r="A38" s="2" t="s">
        <v>41</v>
      </c>
      <c r="B38" s="8"/>
      <c r="C38" s="19">
        <f aca="true" t="shared" si="7" ref="C38:Y38">SUM(C39:C41)</f>
        <v>11692614</v>
      </c>
      <c r="D38" s="19">
        <f>SUM(D39:D41)</f>
        <v>0</v>
      </c>
      <c r="E38" s="20">
        <f t="shared" si="7"/>
        <v>13278901</v>
      </c>
      <c r="F38" s="21">
        <f t="shared" si="7"/>
        <v>12991858</v>
      </c>
      <c r="G38" s="21">
        <f t="shared" si="7"/>
        <v>908346</v>
      </c>
      <c r="H38" s="21">
        <f t="shared" si="7"/>
        <v>17836</v>
      </c>
      <c r="I38" s="21">
        <f t="shared" si="7"/>
        <v>17836</v>
      </c>
      <c r="J38" s="21">
        <f t="shared" si="7"/>
        <v>944018</v>
      </c>
      <c r="K38" s="21">
        <f t="shared" si="7"/>
        <v>23852</v>
      </c>
      <c r="L38" s="21">
        <f t="shared" si="7"/>
        <v>857586</v>
      </c>
      <c r="M38" s="21">
        <f t="shared" si="7"/>
        <v>1279395</v>
      </c>
      <c r="N38" s="21">
        <f t="shared" si="7"/>
        <v>2160833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3104851</v>
      </c>
      <c r="X38" s="21">
        <f t="shared" si="7"/>
        <v>9716639</v>
      </c>
      <c r="Y38" s="21">
        <f t="shared" si="7"/>
        <v>-6611788</v>
      </c>
      <c r="Z38" s="4">
        <f>+IF(X38&lt;&gt;0,+(Y38/X38)*100,0)</f>
        <v>-68.04603937637283</v>
      </c>
      <c r="AA38" s="19">
        <f>SUM(AA39:AA41)</f>
        <v>12991858</v>
      </c>
    </row>
    <row r="39" spans="1:27" ht="12.75">
      <c r="A39" s="5" t="s">
        <v>42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/>
      <c r="AA39" s="22"/>
    </row>
    <row r="40" spans="1:27" ht="12.75">
      <c r="A40" s="5" t="s">
        <v>43</v>
      </c>
      <c r="B40" s="3"/>
      <c r="C40" s="22">
        <v>11692614</v>
      </c>
      <c r="D40" s="22"/>
      <c r="E40" s="23">
        <v>13278901</v>
      </c>
      <c r="F40" s="24">
        <v>12991858</v>
      </c>
      <c r="G40" s="24">
        <v>908346</v>
      </c>
      <c r="H40" s="24">
        <v>17836</v>
      </c>
      <c r="I40" s="24">
        <v>17836</v>
      </c>
      <c r="J40" s="24">
        <v>944018</v>
      </c>
      <c r="K40" s="24">
        <v>23852</v>
      </c>
      <c r="L40" s="24">
        <v>857586</v>
      </c>
      <c r="M40" s="24">
        <v>1279395</v>
      </c>
      <c r="N40" s="24">
        <v>2160833</v>
      </c>
      <c r="O40" s="24"/>
      <c r="P40" s="24"/>
      <c r="Q40" s="24"/>
      <c r="R40" s="24"/>
      <c r="S40" s="24"/>
      <c r="T40" s="24"/>
      <c r="U40" s="24"/>
      <c r="V40" s="24"/>
      <c r="W40" s="24">
        <v>3104851</v>
      </c>
      <c r="X40" s="24">
        <v>9716639</v>
      </c>
      <c r="Y40" s="24">
        <v>-6611788</v>
      </c>
      <c r="Z40" s="6">
        <v>-68.05</v>
      </c>
      <c r="AA40" s="22">
        <v>12991858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84362914</v>
      </c>
      <c r="D42" s="19">
        <f>SUM(D43:D46)</f>
        <v>0</v>
      </c>
      <c r="E42" s="20">
        <f t="shared" si="8"/>
        <v>107478436</v>
      </c>
      <c r="F42" s="21">
        <f t="shared" si="8"/>
        <v>97584557</v>
      </c>
      <c r="G42" s="21">
        <f t="shared" si="8"/>
        <v>1732866</v>
      </c>
      <c r="H42" s="21">
        <f t="shared" si="8"/>
        <v>514188</v>
      </c>
      <c r="I42" s="21">
        <f t="shared" si="8"/>
        <v>514188</v>
      </c>
      <c r="J42" s="21">
        <f t="shared" si="8"/>
        <v>2761242</v>
      </c>
      <c r="K42" s="21">
        <f t="shared" si="8"/>
        <v>14478453</v>
      </c>
      <c r="L42" s="21">
        <f t="shared" si="8"/>
        <v>15086384</v>
      </c>
      <c r="M42" s="21">
        <f t="shared" si="8"/>
        <v>1340888</v>
      </c>
      <c r="N42" s="21">
        <f t="shared" si="8"/>
        <v>30905725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33666967</v>
      </c>
      <c r="X42" s="21">
        <f t="shared" si="8"/>
        <v>69873726</v>
      </c>
      <c r="Y42" s="21">
        <f t="shared" si="8"/>
        <v>-36206759</v>
      </c>
      <c r="Z42" s="4">
        <f>+IF(X42&lt;&gt;0,+(Y42/X42)*100,0)</f>
        <v>-51.817415604829776</v>
      </c>
      <c r="AA42" s="19">
        <f>SUM(AA43:AA46)</f>
        <v>97584557</v>
      </c>
    </row>
    <row r="43" spans="1:27" ht="12.75">
      <c r="A43" s="5" t="s">
        <v>46</v>
      </c>
      <c r="B43" s="3"/>
      <c r="C43" s="22">
        <v>45768738</v>
      </c>
      <c r="D43" s="22"/>
      <c r="E43" s="23">
        <v>74218136</v>
      </c>
      <c r="F43" s="24">
        <v>55245245</v>
      </c>
      <c r="G43" s="24">
        <v>515034</v>
      </c>
      <c r="H43" s="24">
        <v>59384</v>
      </c>
      <c r="I43" s="24">
        <v>59384</v>
      </c>
      <c r="J43" s="24">
        <v>633802</v>
      </c>
      <c r="K43" s="24">
        <v>11180192</v>
      </c>
      <c r="L43" s="24">
        <v>13798924</v>
      </c>
      <c r="M43" s="24">
        <v>456252</v>
      </c>
      <c r="N43" s="24">
        <v>25435368</v>
      </c>
      <c r="O43" s="24"/>
      <c r="P43" s="24"/>
      <c r="Q43" s="24"/>
      <c r="R43" s="24"/>
      <c r="S43" s="24"/>
      <c r="T43" s="24"/>
      <c r="U43" s="24"/>
      <c r="V43" s="24"/>
      <c r="W43" s="24">
        <v>26069170</v>
      </c>
      <c r="X43" s="24">
        <v>39799345</v>
      </c>
      <c r="Y43" s="24">
        <v>-13730175</v>
      </c>
      <c r="Z43" s="6">
        <v>-34.5</v>
      </c>
      <c r="AA43" s="22">
        <v>55245245</v>
      </c>
    </row>
    <row r="44" spans="1:27" ht="12.75">
      <c r="A44" s="5" t="s">
        <v>47</v>
      </c>
      <c r="B44" s="3"/>
      <c r="C44" s="22">
        <v>18575724</v>
      </c>
      <c r="D44" s="22"/>
      <c r="E44" s="23">
        <v>15948841</v>
      </c>
      <c r="F44" s="24">
        <v>19702054</v>
      </c>
      <c r="G44" s="24">
        <v>427946</v>
      </c>
      <c r="H44" s="24">
        <v>147972</v>
      </c>
      <c r="I44" s="24">
        <v>147972</v>
      </c>
      <c r="J44" s="24">
        <v>723890</v>
      </c>
      <c r="K44" s="24">
        <v>3220362</v>
      </c>
      <c r="L44" s="24">
        <v>309169</v>
      </c>
      <c r="M44" s="24">
        <v>30063</v>
      </c>
      <c r="N44" s="24">
        <v>3559594</v>
      </c>
      <c r="O44" s="24"/>
      <c r="P44" s="24"/>
      <c r="Q44" s="24"/>
      <c r="R44" s="24"/>
      <c r="S44" s="24"/>
      <c r="T44" s="24"/>
      <c r="U44" s="24"/>
      <c r="V44" s="24"/>
      <c r="W44" s="24">
        <v>4283484</v>
      </c>
      <c r="X44" s="24">
        <v>13821723</v>
      </c>
      <c r="Y44" s="24">
        <v>-9538239</v>
      </c>
      <c r="Z44" s="6">
        <v>-69.01</v>
      </c>
      <c r="AA44" s="22">
        <v>19702054</v>
      </c>
    </row>
    <row r="45" spans="1:27" ht="12.75">
      <c r="A45" s="5" t="s">
        <v>48</v>
      </c>
      <c r="B45" s="3"/>
      <c r="C45" s="25">
        <v>12253496</v>
      </c>
      <c r="D45" s="25"/>
      <c r="E45" s="26">
        <v>12351229</v>
      </c>
      <c r="F45" s="27">
        <v>14941566</v>
      </c>
      <c r="G45" s="27">
        <v>654272</v>
      </c>
      <c r="H45" s="27">
        <v>303273</v>
      </c>
      <c r="I45" s="27">
        <v>303273</v>
      </c>
      <c r="J45" s="27">
        <v>1260818</v>
      </c>
      <c r="K45" s="27">
        <v>26513</v>
      </c>
      <c r="L45" s="27">
        <v>959651</v>
      </c>
      <c r="M45" s="27">
        <v>841161</v>
      </c>
      <c r="N45" s="27">
        <v>1827325</v>
      </c>
      <c r="O45" s="27"/>
      <c r="P45" s="27"/>
      <c r="Q45" s="27"/>
      <c r="R45" s="27"/>
      <c r="S45" s="27"/>
      <c r="T45" s="27"/>
      <c r="U45" s="27"/>
      <c r="V45" s="27"/>
      <c r="W45" s="27">
        <v>3088143</v>
      </c>
      <c r="X45" s="27">
        <v>10843030</v>
      </c>
      <c r="Y45" s="27">
        <v>-7754887</v>
      </c>
      <c r="Z45" s="7">
        <v>-71.52</v>
      </c>
      <c r="AA45" s="25">
        <v>14941566</v>
      </c>
    </row>
    <row r="46" spans="1:27" ht="12.75">
      <c r="A46" s="5" t="s">
        <v>49</v>
      </c>
      <c r="B46" s="3"/>
      <c r="C46" s="22">
        <v>7764956</v>
      </c>
      <c r="D46" s="22"/>
      <c r="E46" s="23">
        <v>4960230</v>
      </c>
      <c r="F46" s="24">
        <v>7695692</v>
      </c>
      <c r="G46" s="24">
        <v>135614</v>
      </c>
      <c r="H46" s="24">
        <v>3559</v>
      </c>
      <c r="I46" s="24">
        <v>3559</v>
      </c>
      <c r="J46" s="24">
        <v>142732</v>
      </c>
      <c r="K46" s="24">
        <v>51386</v>
      </c>
      <c r="L46" s="24">
        <v>18640</v>
      </c>
      <c r="M46" s="24">
        <v>13412</v>
      </c>
      <c r="N46" s="24">
        <v>83438</v>
      </c>
      <c r="O46" s="24"/>
      <c r="P46" s="24"/>
      <c r="Q46" s="24"/>
      <c r="R46" s="24"/>
      <c r="S46" s="24"/>
      <c r="T46" s="24"/>
      <c r="U46" s="24"/>
      <c r="V46" s="24"/>
      <c r="W46" s="24">
        <v>226170</v>
      </c>
      <c r="X46" s="24">
        <v>5409628</v>
      </c>
      <c r="Y46" s="24">
        <v>-5183458</v>
      </c>
      <c r="Z46" s="6">
        <v>-95.82</v>
      </c>
      <c r="AA46" s="22">
        <v>7695692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187394367</v>
      </c>
      <c r="D48" s="40">
        <f>+D28+D32+D38+D42+D47</f>
        <v>0</v>
      </c>
      <c r="E48" s="41">
        <f t="shared" si="9"/>
        <v>196455720</v>
      </c>
      <c r="F48" s="42">
        <f t="shared" si="9"/>
        <v>185248975</v>
      </c>
      <c r="G48" s="42">
        <f t="shared" si="9"/>
        <v>6423154</v>
      </c>
      <c r="H48" s="42">
        <f t="shared" si="9"/>
        <v>927119</v>
      </c>
      <c r="I48" s="42">
        <f t="shared" si="9"/>
        <v>927119</v>
      </c>
      <c r="J48" s="42">
        <f t="shared" si="9"/>
        <v>8277392</v>
      </c>
      <c r="K48" s="42">
        <f t="shared" si="9"/>
        <v>17471015</v>
      </c>
      <c r="L48" s="42">
        <f t="shared" si="9"/>
        <v>23360075</v>
      </c>
      <c r="M48" s="42">
        <f t="shared" si="9"/>
        <v>6153227</v>
      </c>
      <c r="N48" s="42">
        <f t="shared" si="9"/>
        <v>46984317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55261709</v>
      </c>
      <c r="X48" s="42">
        <f t="shared" si="9"/>
        <v>134541349</v>
      </c>
      <c r="Y48" s="42">
        <f t="shared" si="9"/>
        <v>-79279640</v>
      </c>
      <c r="Z48" s="43">
        <f>+IF(X48&lt;&gt;0,+(Y48/X48)*100,0)</f>
        <v>-58.92585483143922</v>
      </c>
      <c r="AA48" s="40">
        <f>+AA28+AA32+AA38+AA42+AA47</f>
        <v>185248975</v>
      </c>
    </row>
    <row r="49" spans="1:27" ht="12.75">
      <c r="A49" s="14" t="s">
        <v>88</v>
      </c>
      <c r="B49" s="15"/>
      <c r="C49" s="44">
        <f aca="true" t="shared" si="10" ref="C49:Y49">+C25-C48</f>
        <v>-18113666</v>
      </c>
      <c r="D49" s="44">
        <f>+D25-D48</f>
        <v>0</v>
      </c>
      <c r="E49" s="45">
        <f t="shared" si="10"/>
        <v>11182107</v>
      </c>
      <c r="F49" s="46">
        <f t="shared" si="10"/>
        <v>28375813</v>
      </c>
      <c r="G49" s="46">
        <f t="shared" si="10"/>
        <v>60851848</v>
      </c>
      <c r="H49" s="46">
        <f t="shared" si="10"/>
        <v>3013090</v>
      </c>
      <c r="I49" s="46">
        <f t="shared" si="10"/>
        <v>3013090</v>
      </c>
      <c r="J49" s="46">
        <f t="shared" si="10"/>
        <v>66878028</v>
      </c>
      <c r="K49" s="46">
        <f t="shared" si="10"/>
        <v>-17525780</v>
      </c>
      <c r="L49" s="46">
        <f t="shared" si="10"/>
        <v>-23336140</v>
      </c>
      <c r="M49" s="46">
        <f t="shared" si="10"/>
        <v>-6125518</v>
      </c>
      <c r="N49" s="46">
        <f t="shared" si="10"/>
        <v>-46987438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19890590</v>
      </c>
      <c r="X49" s="46">
        <f>IF(F25=F48,0,X25-X48)</f>
        <v>35336485</v>
      </c>
      <c r="Y49" s="46">
        <f t="shared" si="10"/>
        <v>-15445895</v>
      </c>
      <c r="Z49" s="47">
        <f>+IF(X49&lt;&gt;0,+(Y49/X49)*100,0)</f>
        <v>-43.71089824016169</v>
      </c>
      <c r="AA49" s="44">
        <f>+AA25-AA48</f>
        <v>28375813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55572882</v>
      </c>
      <c r="D5" s="19">
        <f>SUM(D6:D8)</f>
        <v>0</v>
      </c>
      <c r="E5" s="20">
        <f t="shared" si="0"/>
        <v>58209044</v>
      </c>
      <c r="F5" s="21">
        <f t="shared" si="0"/>
        <v>58676774</v>
      </c>
      <c r="G5" s="21">
        <f t="shared" si="0"/>
        <v>5579526</v>
      </c>
      <c r="H5" s="21">
        <f t="shared" si="0"/>
        <v>6886067</v>
      </c>
      <c r="I5" s="21">
        <f t="shared" si="0"/>
        <v>4631230</v>
      </c>
      <c r="J5" s="21">
        <f t="shared" si="0"/>
        <v>17096823</v>
      </c>
      <c r="K5" s="21">
        <f t="shared" si="0"/>
        <v>4929568</v>
      </c>
      <c r="L5" s="21">
        <f t="shared" si="0"/>
        <v>4538931</v>
      </c>
      <c r="M5" s="21">
        <f t="shared" si="0"/>
        <v>4658013</v>
      </c>
      <c r="N5" s="21">
        <f t="shared" si="0"/>
        <v>14126512</v>
      </c>
      <c r="O5" s="21">
        <f t="shared" si="0"/>
        <v>4528064</v>
      </c>
      <c r="P5" s="21">
        <f t="shared" si="0"/>
        <v>4492043</v>
      </c>
      <c r="Q5" s="21">
        <f t="shared" si="0"/>
        <v>17589963</v>
      </c>
      <c r="R5" s="21">
        <f t="shared" si="0"/>
        <v>26610070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57833405</v>
      </c>
      <c r="X5" s="21">
        <f t="shared" si="0"/>
        <v>43881640</v>
      </c>
      <c r="Y5" s="21">
        <f t="shared" si="0"/>
        <v>13951765</v>
      </c>
      <c r="Z5" s="4">
        <f>+IF(X5&lt;&gt;0,+(Y5/X5)*100,0)</f>
        <v>31.79408290118601</v>
      </c>
      <c r="AA5" s="19">
        <f>SUM(AA6:AA8)</f>
        <v>58676774</v>
      </c>
    </row>
    <row r="6" spans="1:27" ht="12.75">
      <c r="A6" s="5" t="s">
        <v>32</v>
      </c>
      <c r="B6" s="3"/>
      <c r="C6" s="22">
        <v>3348997</v>
      </c>
      <c r="D6" s="22"/>
      <c r="E6" s="23">
        <v>3484000</v>
      </c>
      <c r="F6" s="24">
        <v>3484000</v>
      </c>
      <c r="G6" s="24">
        <v>290425</v>
      </c>
      <c r="H6" s="24">
        <v>290425</v>
      </c>
      <c r="I6" s="24">
        <v>290425</v>
      </c>
      <c r="J6" s="24">
        <v>871275</v>
      </c>
      <c r="K6" s="24">
        <v>290425</v>
      </c>
      <c r="L6" s="24">
        <v>290425</v>
      </c>
      <c r="M6" s="24">
        <v>290425</v>
      </c>
      <c r="N6" s="24">
        <v>871275</v>
      </c>
      <c r="O6" s="24">
        <v>290425</v>
      </c>
      <c r="P6" s="24">
        <v>290425</v>
      </c>
      <c r="Q6" s="24">
        <v>1161742</v>
      </c>
      <c r="R6" s="24">
        <v>1742592</v>
      </c>
      <c r="S6" s="24"/>
      <c r="T6" s="24"/>
      <c r="U6" s="24"/>
      <c r="V6" s="24"/>
      <c r="W6" s="24">
        <v>3485142</v>
      </c>
      <c r="X6" s="24">
        <v>2612997</v>
      </c>
      <c r="Y6" s="24">
        <v>872145</v>
      </c>
      <c r="Z6" s="6">
        <v>33.38</v>
      </c>
      <c r="AA6" s="22">
        <v>3484000</v>
      </c>
    </row>
    <row r="7" spans="1:27" ht="12.75">
      <c r="A7" s="5" t="s">
        <v>33</v>
      </c>
      <c r="B7" s="3"/>
      <c r="C7" s="25">
        <v>52223885</v>
      </c>
      <c r="D7" s="25"/>
      <c r="E7" s="26">
        <v>54725044</v>
      </c>
      <c r="F7" s="27">
        <v>55192774</v>
      </c>
      <c r="G7" s="27">
        <v>5289101</v>
      </c>
      <c r="H7" s="27">
        <v>6595642</v>
      </c>
      <c r="I7" s="27">
        <v>4340805</v>
      </c>
      <c r="J7" s="27">
        <v>16225548</v>
      </c>
      <c r="K7" s="27">
        <v>4639143</v>
      </c>
      <c r="L7" s="27">
        <v>4248506</v>
      </c>
      <c r="M7" s="27">
        <v>4367588</v>
      </c>
      <c r="N7" s="27">
        <v>13255237</v>
      </c>
      <c r="O7" s="27">
        <v>4237639</v>
      </c>
      <c r="P7" s="27">
        <v>4201618</v>
      </c>
      <c r="Q7" s="27">
        <v>16428221</v>
      </c>
      <c r="R7" s="27">
        <v>24867478</v>
      </c>
      <c r="S7" s="27"/>
      <c r="T7" s="27"/>
      <c r="U7" s="27"/>
      <c r="V7" s="27"/>
      <c r="W7" s="27">
        <v>54348263</v>
      </c>
      <c r="X7" s="27">
        <v>41268643</v>
      </c>
      <c r="Y7" s="27">
        <v>13079620</v>
      </c>
      <c r="Z7" s="7">
        <v>31.69</v>
      </c>
      <c r="AA7" s="25">
        <v>55192774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1045889</v>
      </c>
      <c r="D9" s="19">
        <f>SUM(D10:D14)</f>
        <v>0</v>
      </c>
      <c r="E9" s="20">
        <f t="shared" si="1"/>
        <v>596000</v>
      </c>
      <c r="F9" s="21">
        <f t="shared" si="1"/>
        <v>1716000</v>
      </c>
      <c r="G9" s="21">
        <f t="shared" si="1"/>
        <v>115425</v>
      </c>
      <c r="H9" s="21">
        <f t="shared" si="1"/>
        <v>825850</v>
      </c>
      <c r="I9" s="21">
        <f t="shared" si="1"/>
        <v>78900</v>
      </c>
      <c r="J9" s="21">
        <f t="shared" si="1"/>
        <v>1020175</v>
      </c>
      <c r="K9" s="21">
        <f t="shared" si="1"/>
        <v>65100</v>
      </c>
      <c r="L9" s="21">
        <f t="shared" si="1"/>
        <v>386280</v>
      </c>
      <c r="M9" s="21">
        <f t="shared" si="1"/>
        <v>58700</v>
      </c>
      <c r="N9" s="21">
        <f t="shared" si="1"/>
        <v>510080</v>
      </c>
      <c r="O9" s="21">
        <f t="shared" si="1"/>
        <v>56050</v>
      </c>
      <c r="P9" s="21">
        <f t="shared" si="1"/>
        <v>183200</v>
      </c>
      <c r="Q9" s="21">
        <f t="shared" si="1"/>
        <v>122612</v>
      </c>
      <c r="R9" s="21">
        <f t="shared" si="1"/>
        <v>361862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1892117</v>
      </c>
      <c r="X9" s="21">
        <f t="shared" si="1"/>
        <v>1135753</v>
      </c>
      <c r="Y9" s="21">
        <f t="shared" si="1"/>
        <v>756364</v>
      </c>
      <c r="Z9" s="4">
        <f>+IF(X9&lt;&gt;0,+(Y9/X9)*100,0)</f>
        <v>66.59581792872218</v>
      </c>
      <c r="AA9" s="19">
        <f>SUM(AA10:AA14)</f>
        <v>1716000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246000</v>
      </c>
      <c r="F12" s="24">
        <v>246000</v>
      </c>
      <c r="G12" s="24"/>
      <c r="H12" s="24"/>
      <c r="I12" s="24"/>
      <c r="J12" s="24"/>
      <c r="K12" s="24"/>
      <c r="L12" s="24">
        <v>246000</v>
      </c>
      <c r="M12" s="24"/>
      <c r="N12" s="24">
        <v>246000</v>
      </c>
      <c r="O12" s="24"/>
      <c r="P12" s="24"/>
      <c r="Q12" s="24"/>
      <c r="R12" s="24"/>
      <c r="S12" s="24"/>
      <c r="T12" s="24"/>
      <c r="U12" s="24"/>
      <c r="V12" s="24"/>
      <c r="W12" s="24">
        <v>246000</v>
      </c>
      <c r="X12" s="24">
        <v>184500</v>
      </c>
      <c r="Y12" s="24">
        <v>61500</v>
      </c>
      <c r="Z12" s="6">
        <v>33.33</v>
      </c>
      <c r="AA12" s="22">
        <v>246000</v>
      </c>
    </row>
    <row r="13" spans="1:27" ht="12.75">
      <c r="A13" s="5" t="s">
        <v>39</v>
      </c>
      <c r="B13" s="3"/>
      <c r="C13" s="22">
        <v>1045889</v>
      </c>
      <c r="D13" s="22"/>
      <c r="E13" s="23"/>
      <c r="F13" s="24">
        <v>720000</v>
      </c>
      <c r="G13" s="24"/>
      <c r="H13" s="24">
        <v>720000</v>
      </c>
      <c r="I13" s="24"/>
      <c r="J13" s="24">
        <v>720000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720000</v>
      </c>
      <c r="X13" s="24">
        <v>450000</v>
      </c>
      <c r="Y13" s="24">
        <v>270000</v>
      </c>
      <c r="Z13" s="6">
        <v>60</v>
      </c>
      <c r="AA13" s="22">
        <v>720000</v>
      </c>
    </row>
    <row r="14" spans="1:27" ht="12.75">
      <c r="A14" s="5" t="s">
        <v>40</v>
      </c>
      <c r="B14" s="3"/>
      <c r="C14" s="25"/>
      <c r="D14" s="25"/>
      <c r="E14" s="26">
        <v>350000</v>
      </c>
      <c r="F14" s="27">
        <v>750000</v>
      </c>
      <c r="G14" s="27">
        <v>115425</v>
      </c>
      <c r="H14" s="27">
        <v>105850</v>
      </c>
      <c r="I14" s="27">
        <v>78900</v>
      </c>
      <c r="J14" s="27">
        <v>300175</v>
      </c>
      <c r="K14" s="27">
        <v>65100</v>
      </c>
      <c r="L14" s="27">
        <v>140280</v>
      </c>
      <c r="M14" s="27">
        <v>58700</v>
      </c>
      <c r="N14" s="27">
        <v>264080</v>
      </c>
      <c r="O14" s="27">
        <v>56050</v>
      </c>
      <c r="P14" s="27">
        <v>183200</v>
      </c>
      <c r="Q14" s="27">
        <v>122612</v>
      </c>
      <c r="R14" s="27">
        <v>361862</v>
      </c>
      <c r="S14" s="27"/>
      <c r="T14" s="27"/>
      <c r="U14" s="27"/>
      <c r="V14" s="27"/>
      <c r="W14" s="27">
        <v>926117</v>
      </c>
      <c r="X14" s="27">
        <v>501253</v>
      </c>
      <c r="Y14" s="27">
        <v>424864</v>
      </c>
      <c r="Z14" s="7">
        <v>84.76</v>
      </c>
      <c r="AA14" s="25">
        <v>750000</v>
      </c>
    </row>
    <row r="15" spans="1:27" ht="12.75">
      <c r="A15" s="2" t="s">
        <v>41</v>
      </c>
      <c r="B15" s="8"/>
      <c r="C15" s="19">
        <f aca="true" t="shared" si="2" ref="C15:Y15">SUM(C16:C18)</f>
        <v>11534277</v>
      </c>
      <c r="D15" s="19">
        <f>SUM(D16:D18)</f>
        <v>0</v>
      </c>
      <c r="E15" s="20">
        <f t="shared" si="2"/>
        <v>4281000</v>
      </c>
      <c r="F15" s="21">
        <f t="shared" si="2"/>
        <v>10415829</v>
      </c>
      <c r="G15" s="21">
        <f t="shared" si="2"/>
        <v>0</v>
      </c>
      <c r="H15" s="21">
        <f t="shared" si="2"/>
        <v>2506000</v>
      </c>
      <c r="I15" s="21">
        <f t="shared" si="2"/>
        <v>360000</v>
      </c>
      <c r="J15" s="21">
        <f t="shared" si="2"/>
        <v>2866000</v>
      </c>
      <c r="K15" s="21">
        <f t="shared" si="2"/>
        <v>0</v>
      </c>
      <c r="L15" s="21">
        <f t="shared" si="2"/>
        <v>492000</v>
      </c>
      <c r="M15" s="21">
        <f t="shared" si="2"/>
        <v>240000</v>
      </c>
      <c r="N15" s="21">
        <f t="shared" si="2"/>
        <v>732000</v>
      </c>
      <c r="O15" s="21">
        <f t="shared" si="2"/>
        <v>0</v>
      </c>
      <c r="P15" s="21">
        <f t="shared" si="2"/>
        <v>1283000</v>
      </c>
      <c r="Q15" s="21">
        <f t="shared" si="2"/>
        <v>0</v>
      </c>
      <c r="R15" s="21">
        <f t="shared" si="2"/>
        <v>1283000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4881000</v>
      </c>
      <c r="X15" s="21">
        <f t="shared" si="2"/>
        <v>5664680</v>
      </c>
      <c r="Y15" s="21">
        <f t="shared" si="2"/>
        <v>-783680</v>
      </c>
      <c r="Z15" s="4">
        <f>+IF(X15&lt;&gt;0,+(Y15/X15)*100,0)</f>
        <v>-13.834497270807883</v>
      </c>
      <c r="AA15" s="19">
        <f>SUM(AA16:AA18)</f>
        <v>10415829</v>
      </c>
    </row>
    <row r="16" spans="1:27" ht="12.75">
      <c r="A16" s="5" t="s">
        <v>42</v>
      </c>
      <c r="B16" s="3"/>
      <c r="C16" s="22">
        <v>11534277</v>
      </c>
      <c r="D16" s="22"/>
      <c r="E16" s="23">
        <v>4281000</v>
      </c>
      <c r="F16" s="24">
        <v>10415829</v>
      </c>
      <c r="G16" s="24"/>
      <c r="H16" s="24">
        <v>2506000</v>
      </c>
      <c r="I16" s="24">
        <v>360000</v>
      </c>
      <c r="J16" s="24">
        <v>2866000</v>
      </c>
      <c r="K16" s="24"/>
      <c r="L16" s="24">
        <v>492000</v>
      </c>
      <c r="M16" s="24">
        <v>240000</v>
      </c>
      <c r="N16" s="24">
        <v>732000</v>
      </c>
      <c r="O16" s="24"/>
      <c r="P16" s="24">
        <v>1283000</v>
      </c>
      <c r="Q16" s="24"/>
      <c r="R16" s="24">
        <v>1283000</v>
      </c>
      <c r="S16" s="24"/>
      <c r="T16" s="24"/>
      <c r="U16" s="24"/>
      <c r="V16" s="24"/>
      <c r="W16" s="24">
        <v>4881000</v>
      </c>
      <c r="X16" s="24">
        <v>5664680</v>
      </c>
      <c r="Y16" s="24">
        <v>-783680</v>
      </c>
      <c r="Z16" s="6">
        <v>-13.83</v>
      </c>
      <c r="AA16" s="22">
        <v>10415829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68153048</v>
      </c>
      <c r="D25" s="40">
        <f>+D5+D9+D15+D19+D24</f>
        <v>0</v>
      </c>
      <c r="E25" s="41">
        <f t="shared" si="4"/>
        <v>63086044</v>
      </c>
      <c r="F25" s="42">
        <f t="shared" si="4"/>
        <v>70808603</v>
      </c>
      <c r="G25" s="42">
        <f t="shared" si="4"/>
        <v>5694951</v>
      </c>
      <c r="H25" s="42">
        <f t="shared" si="4"/>
        <v>10217917</v>
      </c>
      <c r="I25" s="42">
        <f t="shared" si="4"/>
        <v>5070130</v>
      </c>
      <c r="J25" s="42">
        <f t="shared" si="4"/>
        <v>20982998</v>
      </c>
      <c r="K25" s="42">
        <f t="shared" si="4"/>
        <v>4994668</v>
      </c>
      <c r="L25" s="42">
        <f t="shared" si="4"/>
        <v>5417211</v>
      </c>
      <c r="M25" s="42">
        <f t="shared" si="4"/>
        <v>4956713</v>
      </c>
      <c r="N25" s="42">
        <f t="shared" si="4"/>
        <v>15368592</v>
      </c>
      <c r="O25" s="42">
        <f t="shared" si="4"/>
        <v>4584114</v>
      </c>
      <c r="P25" s="42">
        <f t="shared" si="4"/>
        <v>5958243</v>
      </c>
      <c r="Q25" s="42">
        <f t="shared" si="4"/>
        <v>17712575</v>
      </c>
      <c r="R25" s="42">
        <f t="shared" si="4"/>
        <v>28254932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64606522</v>
      </c>
      <c r="X25" s="42">
        <f t="shared" si="4"/>
        <v>50682073</v>
      </c>
      <c r="Y25" s="42">
        <f t="shared" si="4"/>
        <v>13924449</v>
      </c>
      <c r="Z25" s="43">
        <f>+IF(X25&lt;&gt;0,+(Y25/X25)*100,0)</f>
        <v>27.474111013572788</v>
      </c>
      <c r="AA25" s="40">
        <f>+AA5+AA9+AA15+AA19+AA24</f>
        <v>70808603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39125764</v>
      </c>
      <c r="D28" s="19">
        <f>SUM(D29:D31)</f>
        <v>0</v>
      </c>
      <c r="E28" s="20">
        <f t="shared" si="5"/>
        <v>41510062</v>
      </c>
      <c r="F28" s="21">
        <f t="shared" si="5"/>
        <v>44005443</v>
      </c>
      <c r="G28" s="21">
        <f t="shared" si="5"/>
        <v>2864251</v>
      </c>
      <c r="H28" s="21">
        <f t="shared" si="5"/>
        <v>3055213</v>
      </c>
      <c r="I28" s="21">
        <f t="shared" si="5"/>
        <v>2911052</v>
      </c>
      <c r="J28" s="21">
        <f t="shared" si="5"/>
        <v>8830516</v>
      </c>
      <c r="K28" s="21">
        <f t="shared" si="5"/>
        <v>3162560</v>
      </c>
      <c r="L28" s="21">
        <f t="shared" si="5"/>
        <v>3026670</v>
      </c>
      <c r="M28" s="21">
        <f t="shared" si="5"/>
        <v>319094</v>
      </c>
      <c r="N28" s="21">
        <f t="shared" si="5"/>
        <v>6508324</v>
      </c>
      <c r="O28" s="21">
        <f t="shared" si="5"/>
        <v>4940432</v>
      </c>
      <c r="P28" s="21">
        <f t="shared" si="5"/>
        <v>2918740</v>
      </c>
      <c r="Q28" s="21">
        <f t="shared" si="5"/>
        <v>4431208</v>
      </c>
      <c r="R28" s="21">
        <f t="shared" si="5"/>
        <v>12290380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27629220</v>
      </c>
      <c r="X28" s="21">
        <f t="shared" si="5"/>
        <v>31660230</v>
      </c>
      <c r="Y28" s="21">
        <f t="shared" si="5"/>
        <v>-4031010</v>
      </c>
      <c r="Z28" s="4">
        <f>+IF(X28&lt;&gt;0,+(Y28/X28)*100,0)</f>
        <v>-12.732093228634156</v>
      </c>
      <c r="AA28" s="19">
        <f>SUM(AA29:AA31)</f>
        <v>44005443</v>
      </c>
    </row>
    <row r="29" spans="1:27" ht="12.75">
      <c r="A29" s="5" t="s">
        <v>32</v>
      </c>
      <c r="B29" s="3"/>
      <c r="C29" s="22">
        <v>10928068</v>
      </c>
      <c r="D29" s="22"/>
      <c r="E29" s="23">
        <v>11575675</v>
      </c>
      <c r="F29" s="24">
        <v>13050714</v>
      </c>
      <c r="G29" s="24">
        <v>993123</v>
      </c>
      <c r="H29" s="24">
        <v>968462</v>
      </c>
      <c r="I29" s="24">
        <v>810014</v>
      </c>
      <c r="J29" s="24">
        <v>2771599</v>
      </c>
      <c r="K29" s="24">
        <v>1257573</v>
      </c>
      <c r="L29" s="24">
        <v>912049</v>
      </c>
      <c r="M29" s="24">
        <v>101083</v>
      </c>
      <c r="N29" s="24">
        <v>2270705</v>
      </c>
      <c r="O29" s="24">
        <v>1489352</v>
      </c>
      <c r="P29" s="24">
        <v>835417</v>
      </c>
      <c r="Q29" s="24">
        <v>970241</v>
      </c>
      <c r="R29" s="24">
        <v>3295010</v>
      </c>
      <c r="S29" s="24"/>
      <c r="T29" s="24"/>
      <c r="U29" s="24"/>
      <c r="V29" s="24"/>
      <c r="W29" s="24">
        <v>8337314</v>
      </c>
      <c r="X29" s="24">
        <v>9242014</v>
      </c>
      <c r="Y29" s="24">
        <v>-904700</v>
      </c>
      <c r="Z29" s="6">
        <v>-9.79</v>
      </c>
      <c r="AA29" s="22">
        <v>13050714</v>
      </c>
    </row>
    <row r="30" spans="1:27" ht="12.75">
      <c r="A30" s="5" t="s">
        <v>33</v>
      </c>
      <c r="B30" s="3"/>
      <c r="C30" s="25">
        <v>23125500</v>
      </c>
      <c r="D30" s="25"/>
      <c r="E30" s="26">
        <v>23778732</v>
      </c>
      <c r="F30" s="27">
        <v>24486363</v>
      </c>
      <c r="G30" s="27">
        <v>1357632</v>
      </c>
      <c r="H30" s="27">
        <v>1539507</v>
      </c>
      <c r="I30" s="27">
        <v>1671502</v>
      </c>
      <c r="J30" s="27">
        <v>4568641</v>
      </c>
      <c r="K30" s="27">
        <v>1516727</v>
      </c>
      <c r="L30" s="27">
        <v>1617642</v>
      </c>
      <c r="M30" s="27">
        <v>200375</v>
      </c>
      <c r="N30" s="27">
        <v>3334744</v>
      </c>
      <c r="O30" s="27">
        <v>2730738</v>
      </c>
      <c r="P30" s="27">
        <v>1647276</v>
      </c>
      <c r="Q30" s="27">
        <v>2948432</v>
      </c>
      <c r="R30" s="27">
        <v>7326446</v>
      </c>
      <c r="S30" s="27"/>
      <c r="T30" s="27"/>
      <c r="U30" s="27"/>
      <c r="V30" s="27"/>
      <c r="W30" s="27">
        <v>15229831</v>
      </c>
      <c r="X30" s="27">
        <v>17697384</v>
      </c>
      <c r="Y30" s="27">
        <v>-2467553</v>
      </c>
      <c r="Z30" s="7">
        <v>-13.94</v>
      </c>
      <c r="AA30" s="25">
        <v>24486363</v>
      </c>
    </row>
    <row r="31" spans="1:27" ht="12.75">
      <c r="A31" s="5" t="s">
        <v>34</v>
      </c>
      <c r="B31" s="3"/>
      <c r="C31" s="22">
        <v>5072196</v>
      </c>
      <c r="D31" s="22"/>
      <c r="E31" s="23">
        <v>6155655</v>
      </c>
      <c r="F31" s="24">
        <v>6468366</v>
      </c>
      <c r="G31" s="24">
        <v>513496</v>
      </c>
      <c r="H31" s="24">
        <v>547244</v>
      </c>
      <c r="I31" s="24">
        <v>429536</v>
      </c>
      <c r="J31" s="24">
        <v>1490276</v>
      </c>
      <c r="K31" s="24">
        <v>388260</v>
      </c>
      <c r="L31" s="24">
        <v>496979</v>
      </c>
      <c r="M31" s="24">
        <v>17636</v>
      </c>
      <c r="N31" s="24">
        <v>902875</v>
      </c>
      <c r="O31" s="24">
        <v>720342</v>
      </c>
      <c r="P31" s="24">
        <v>436047</v>
      </c>
      <c r="Q31" s="24">
        <v>512535</v>
      </c>
      <c r="R31" s="24">
        <v>1668924</v>
      </c>
      <c r="S31" s="24"/>
      <c r="T31" s="24"/>
      <c r="U31" s="24"/>
      <c r="V31" s="24"/>
      <c r="W31" s="24">
        <v>4062075</v>
      </c>
      <c r="X31" s="24">
        <v>4720832</v>
      </c>
      <c r="Y31" s="24">
        <v>-658757</v>
      </c>
      <c r="Z31" s="6">
        <v>-13.95</v>
      </c>
      <c r="AA31" s="22">
        <v>6468366</v>
      </c>
    </row>
    <row r="32" spans="1:27" ht="12.75">
      <c r="A32" s="2" t="s">
        <v>35</v>
      </c>
      <c r="B32" s="3"/>
      <c r="C32" s="19">
        <f aca="true" t="shared" si="6" ref="C32:Y32">SUM(C33:C37)</f>
        <v>10897513</v>
      </c>
      <c r="D32" s="19">
        <f>SUM(D33:D37)</f>
        <v>0</v>
      </c>
      <c r="E32" s="20">
        <f t="shared" si="6"/>
        <v>11524269</v>
      </c>
      <c r="F32" s="21">
        <f t="shared" si="6"/>
        <v>11971900</v>
      </c>
      <c r="G32" s="21">
        <f t="shared" si="6"/>
        <v>914241</v>
      </c>
      <c r="H32" s="21">
        <f t="shared" si="6"/>
        <v>972611</v>
      </c>
      <c r="I32" s="21">
        <f t="shared" si="6"/>
        <v>845683</v>
      </c>
      <c r="J32" s="21">
        <f t="shared" si="6"/>
        <v>2732535</v>
      </c>
      <c r="K32" s="21">
        <f t="shared" si="6"/>
        <v>876075</v>
      </c>
      <c r="L32" s="21">
        <f t="shared" si="6"/>
        <v>990521</v>
      </c>
      <c r="M32" s="21">
        <f t="shared" si="6"/>
        <v>51043</v>
      </c>
      <c r="N32" s="21">
        <f t="shared" si="6"/>
        <v>1917639</v>
      </c>
      <c r="O32" s="21">
        <f t="shared" si="6"/>
        <v>1784806</v>
      </c>
      <c r="P32" s="21">
        <f t="shared" si="6"/>
        <v>944715</v>
      </c>
      <c r="Q32" s="21">
        <f t="shared" si="6"/>
        <v>944948</v>
      </c>
      <c r="R32" s="21">
        <f t="shared" si="6"/>
        <v>3674469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8324643</v>
      </c>
      <c r="X32" s="21">
        <f t="shared" si="6"/>
        <v>8814206</v>
      </c>
      <c r="Y32" s="21">
        <f t="shared" si="6"/>
        <v>-489563</v>
      </c>
      <c r="Z32" s="4">
        <f>+IF(X32&lt;&gt;0,+(Y32/X32)*100,0)</f>
        <v>-5.554249583002712</v>
      </c>
      <c r="AA32" s="19">
        <f>SUM(AA33:AA37)</f>
        <v>11971900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3168074</v>
      </c>
      <c r="D35" s="22"/>
      <c r="E35" s="23">
        <v>3385071</v>
      </c>
      <c r="F35" s="24">
        <v>3403200</v>
      </c>
      <c r="G35" s="24">
        <v>288949</v>
      </c>
      <c r="H35" s="24">
        <v>296062</v>
      </c>
      <c r="I35" s="24">
        <v>291709</v>
      </c>
      <c r="J35" s="24">
        <v>876720</v>
      </c>
      <c r="K35" s="24">
        <v>255113</v>
      </c>
      <c r="L35" s="24">
        <v>340689</v>
      </c>
      <c r="M35" s="24">
        <v>21870</v>
      </c>
      <c r="N35" s="24">
        <v>617672</v>
      </c>
      <c r="O35" s="24">
        <v>463479</v>
      </c>
      <c r="P35" s="24">
        <v>221389</v>
      </c>
      <c r="Q35" s="24">
        <v>260964</v>
      </c>
      <c r="R35" s="24">
        <v>945832</v>
      </c>
      <c r="S35" s="24"/>
      <c r="T35" s="24"/>
      <c r="U35" s="24"/>
      <c r="V35" s="24"/>
      <c r="W35" s="24">
        <v>2440224</v>
      </c>
      <c r="X35" s="24">
        <v>2539760</v>
      </c>
      <c r="Y35" s="24">
        <v>-99536</v>
      </c>
      <c r="Z35" s="6">
        <v>-3.92</v>
      </c>
      <c r="AA35" s="22">
        <v>3403200</v>
      </c>
    </row>
    <row r="36" spans="1:27" ht="12.75">
      <c r="A36" s="5" t="s">
        <v>39</v>
      </c>
      <c r="B36" s="3"/>
      <c r="C36" s="22">
        <v>2119424</v>
      </c>
      <c r="D36" s="22"/>
      <c r="E36" s="23">
        <v>2341215</v>
      </c>
      <c r="F36" s="24">
        <v>2314700</v>
      </c>
      <c r="G36" s="24">
        <v>173811</v>
      </c>
      <c r="H36" s="24">
        <v>172216</v>
      </c>
      <c r="I36" s="24">
        <v>179858</v>
      </c>
      <c r="J36" s="24">
        <v>525885</v>
      </c>
      <c r="K36" s="24">
        <v>197735</v>
      </c>
      <c r="L36" s="24">
        <v>183374</v>
      </c>
      <c r="M36" s="24">
        <v>4820</v>
      </c>
      <c r="N36" s="24">
        <v>385929</v>
      </c>
      <c r="O36" s="24">
        <v>389578</v>
      </c>
      <c r="P36" s="24">
        <v>224496</v>
      </c>
      <c r="Q36" s="24">
        <v>186395</v>
      </c>
      <c r="R36" s="24">
        <v>800469</v>
      </c>
      <c r="S36" s="24"/>
      <c r="T36" s="24"/>
      <c r="U36" s="24"/>
      <c r="V36" s="24"/>
      <c r="W36" s="24">
        <v>1712283</v>
      </c>
      <c r="X36" s="24">
        <v>1743566</v>
      </c>
      <c r="Y36" s="24">
        <v>-31283</v>
      </c>
      <c r="Z36" s="6">
        <v>-1.79</v>
      </c>
      <c r="AA36" s="22">
        <v>2314700</v>
      </c>
    </row>
    <row r="37" spans="1:27" ht="12.75">
      <c r="A37" s="5" t="s">
        <v>40</v>
      </c>
      <c r="B37" s="3"/>
      <c r="C37" s="25">
        <v>5610015</v>
      </c>
      <c r="D37" s="25"/>
      <c r="E37" s="26">
        <v>5797983</v>
      </c>
      <c r="F37" s="27">
        <v>6254000</v>
      </c>
      <c r="G37" s="27">
        <v>451481</v>
      </c>
      <c r="H37" s="27">
        <v>504333</v>
      </c>
      <c r="I37" s="27">
        <v>374116</v>
      </c>
      <c r="J37" s="27">
        <v>1329930</v>
      </c>
      <c r="K37" s="27">
        <v>423227</v>
      </c>
      <c r="L37" s="27">
        <v>466458</v>
      </c>
      <c r="M37" s="27">
        <v>24353</v>
      </c>
      <c r="N37" s="27">
        <v>914038</v>
      </c>
      <c r="O37" s="27">
        <v>931749</v>
      </c>
      <c r="P37" s="27">
        <v>498830</v>
      </c>
      <c r="Q37" s="27">
        <v>497589</v>
      </c>
      <c r="R37" s="27">
        <v>1928168</v>
      </c>
      <c r="S37" s="27"/>
      <c r="T37" s="27"/>
      <c r="U37" s="27"/>
      <c r="V37" s="27"/>
      <c r="W37" s="27">
        <v>4172136</v>
      </c>
      <c r="X37" s="27">
        <v>4530880</v>
      </c>
      <c r="Y37" s="27">
        <v>-358744</v>
      </c>
      <c r="Z37" s="7">
        <v>-7.92</v>
      </c>
      <c r="AA37" s="25">
        <v>6254000</v>
      </c>
    </row>
    <row r="38" spans="1:27" ht="12.75">
      <c r="A38" s="2" t="s">
        <v>41</v>
      </c>
      <c r="B38" s="8"/>
      <c r="C38" s="19">
        <f aca="true" t="shared" si="7" ref="C38:Y38">SUM(C39:C41)</f>
        <v>13926756</v>
      </c>
      <c r="D38" s="19">
        <f>SUM(D39:D41)</f>
        <v>0</v>
      </c>
      <c r="E38" s="20">
        <f t="shared" si="7"/>
        <v>8212535</v>
      </c>
      <c r="F38" s="21">
        <f t="shared" si="7"/>
        <v>14454711</v>
      </c>
      <c r="G38" s="21">
        <f t="shared" si="7"/>
        <v>689851</v>
      </c>
      <c r="H38" s="21">
        <f t="shared" si="7"/>
        <v>815527</v>
      </c>
      <c r="I38" s="21">
        <f t="shared" si="7"/>
        <v>808596</v>
      </c>
      <c r="J38" s="21">
        <f t="shared" si="7"/>
        <v>2313974</v>
      </c>
      <c r="K38" s="21">
        <f t="shared" si="7"/>
        <v>2616723</v>
      </c>
      <c r="L38" s="21">
        <f t="shared" si="7"/>
        <v>1145501</v>
      </c>
      <c r="M38" s="21">
        <f t="shared" si="7"/>
        <v>267112</v>
      </c>
      <c r="N38" s="21">
        <f t="shared" si="7"/>
        <v>4029336</v>
      </c>
      <c r="O38" s="21">
        <f t="shared" si="7"/>
        <v>2317124</v>
      </c>
      <c r="P38" s="21">
        <f t="shared" si="7"/>
        <v>638572</v>
      </c>
      <c r="Q38" s="21">
        <f t="shared" si="7"/>
        <v>1079642</v>
      </c>
      <c r="R38" s="21">
        <f t="shared" si="7"/>
        <v>4035338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10378648</v>
      </c>
      <c r="X38" s="21">
        <f t="shared" si="7"/>
        <v>7839041</v>
      </c>
      <c r="Y38" s="21">
        <f t="shared" si="7"/>
        <v>2539607</v>
      </c>
      <c r="Z38" s="4">
        <f>+IF(X38&lt;&gt;0,+(Y38/X38)*100,0)</f>
        <v>32.396909264794</v>
      </c>
      <c r="AA38" s="19">
        <f>SUM(AA39:AA41)</f>
        <v>14454711</v>
      </c>
    </row>
    <row r="39" spans="1:27" ht="12.75">
      <c r="A39" s="5" t="s">
        <v>42</v>
      </c>
      <c r="B39" s="3"/>
      <c r="C39" s="22">
        <v>13926756</v>
      </c>
      <c r="D39" s="22"/>
      <c r="E39" s="23">
        <v>8212535</v>
      </c>
      <c r="F39" s="24">
        <v>14454711</v>
      </c>
      <c r="G39" s="24">
        <v>689851</v>
      </c>
      <c r="H39" s="24">
        <v>815527</v>
      </c>
      <c r="I39" s="24">
        <v>808596</v>
      </c>
      <c r="J39" s="24">
        <v>2313974</v>
      </c>
      <c r="K39" s="24">
        <v>2616723</v>
      </c>
      <c r="L39" s="24">
        <v>1145501</v>
      </c>
      <c r="M39" s="24">
        <v>267112</v>
      </c>
      <c r="N39" s="24">
        <v>4029336</v>
      </c>
      <c r="O39" s="24">
        <v>2317124</v>
      </c>
      <c r="P39" s="24">
        <v>638572</v>
      </c>
      <c r="Q39" s="24">
        <v>1079642</v>
      </c>
      <c r="R39" s="24">
        <v>4035338</v>
      </c>
      <c r="S39" s="24"/>
      <c r="T39" s="24"/>
      <c r="U39" s="24"/>
      <c r="V39" s="24"/>
      <c r="W39" s="24">
        <v>10378648</v>
      </c>
      <c r="X39" s="24">
        <v>7839041</v>
      </c>
      <c r="Y39" s="24">
        <v>2539607</v>
      </c>
      <c r="Z39" s="6">
        <v>32.4</v>
      </c>
      <c r="AA39" s="22">
        <v>14454711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63950033</v>
      </c>
      <c r="D48" s="40">
        <f>+D28+D32+D38+D42+D47</f>
        <v>0</v>
      </c>
      <c r="E48" s="41">
        <f t="shared" si="9"/>
        <v>61246866</v>
      </c>
      <c r="F48" s="42">
        <f t="shared" si="9"/>
        <v>70432054</v>
      </c>
      <c r="G48" s="42">
        <f t="shared" si="9"/>
        <v>4468343</v>
      </c>
      <c r="H48" s="42">
        <f t="shared" si="9"/>
        <v>4843351</v>
      </c>
      <c r="I48" s="42">
        <f t="shared" si="9"/>
        <v>4565331</v>
      </c>
      <c r="J48" s="42">
        <f t="shared" si="9"/>
        <v>13877025</v>
      </c>
      <c r="K48" s="42">
        <f t="shared" si="9"/>
        <v>6655358</v>
      </c>
      <c r="L48" s="42">
        <f t="shared" si="9"/>
        <v>5162692</v>
      </c>
      <c r="M48" s="42">
        <f t="shared" si="9"/>
        <v>637249</v>
      </c>
      <c r="N48" s="42">
        <f t="shared" si="9"/>
        <v>12455299</v>
      </c>
      <c r="O48" s="42">
        <f t="shared" si="9"/>
        <v>9042362</v>
      </c>
      <c r="P48" s="42">
        <f t="shared" si="9"/>
        <v>4502027</v>
      </c>
      <c r="Q48" s="42">
        <f t="shared" si="9"/>
        <v>6455798</v>
      </c>
      <c r="R48" s="42">
        <f t="shared" si="9"/>
        <v>20000187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46332511</v>
      </c>
      <c r="X48" s="42">
        <f t="shared" si="9"/>
        <v>48313477</v>
      </c>
      <c r="Y48" s="42">
        <f t="shared" si="9"/>
        <v>-1980966</v>
      </c>
      <c r="Z48" s="43">
        <f>+IF(X48&lt;&gt;0,+(Y48/X48)*100,0)</f>
        <v>-4.100234806118384</v>
      </c>
      <c r="AA48" s="40">
        <f>+AA28+AA32+AA38+AA42+AA47</f>
        <v>70432054</v>
      </c>
    </row>
    <row r="49" spans="1:27" ht="12.75">
      <c r="A49" s="14" t="s">
        <v>88</v>
      </c>
      <c r="B49" s="15"/>
      <c r="C49" s="44">
        <f aca="true" t="shared" si="10" ref="C49:Y49">+C25-C48</f>
        <v>4203015</v>
      </c>
      <c r="D49" s="44">
        <f>+D25-D48</f>
        <v>0</v>
      </c>
      <c r="E49" s="45">
        <f t="shared" si="10"/>
        <v>1839178</v>
      </c>
      <c r="F49" s="46">
        <f t="shared" si="10"/>
        <v>376549</v>
      </c>
      <c r="G49" s="46">
        <f t="shared" si="10"/>
        <v>1226608</v>
      </c>
      <c r="H49" s="46">
        <f t="shared" si="10"/>
        <v>5374566</v>
      </c>
      <c r="I49" s="46">
        <f t="shared" si="10"/>
        <v>504799</v>
      </c>
      <c r="J49" s="46">
        <f t="shared" si="10"/>
        <v>7105973</v>
      </c>
      <c r="K49" s="46">
        <f t="shared" si="10"/>
        <v>-1660690</v>
      </c>
      <c r="L49" s="46">
        <f t="shared" si="10"/>
        <v>254519</v>
      </c>
      <c r="M49" s="46">
        <f t="shared" si="10"/>
        <v>4319464</v>
      </c>
      <c r="N49" s="46">
        <f t="shared" si="10"/>
        <v>2913293</v>
      </c>
      <c r="O49" s="46">
        <f t="shared" si="10"/>
        <v>-4458248</v>
      </c>
      <c r="P49" s="46">
        <f t="shared" si="10"/>
        <v>1456216</v>
      </c>
      <c r="Q49" s="46">
        <f t="shared" si="10"/>
        <v>11256777</v>
      </c>
      <c r="R49" s="46">
        <f t="shared" si="10"/>
        <v>8254745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18274011</v>
      </c>
      <c r="X49" s="46">
        <f>IF(F25=F48,0,X25-X48)</f>
        <v>2368596</v>
      </c>
      <c r="Y49" s="46">
        <f t="shared" si="10"/>
        <v>15905415</v>
      </c>
      <c r="Z49" s="47">
        <f>+IF(X49&lt;&gt;0,+(Y49/X49)*100,0)</f>
        <v>671.5123642866913</v>
      </c>
      <c r="AA49" s="44">
        <f>+AA25-AA48</f>
        <v>376549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111798627</v>
      </c>
      <c r="D5" s="19">
        <f>SUM(D6:D8)</f>
        <v>0</v>
      </c>
      <c r="E5" s="20">
        <f t="shared" si="0"/>
        <v>107069000</v>
      </c>
      <c r="F5" s="21">
        <f t="shared" si="0"/>
        <v>118219512</v>
      </c>
      <c r="G5" s="21">
        <f t="shared" si="0"/>
        <v>47512325</v>
      </c>
      <c r="H5" s="21">
        <f t="shared" si="0"/>
        <v>3706680</v>
      </c>
      <c r="I5" s="21">
        <f t="shared" si="0"/>
        <v>5043592</v>
      </c>
      <c r="J5" s="21">
        <f t="shared" si="0"/>
        <v>56262597</v>
      </c>
      <c r="K5" s="21">
        <f t="shared" si="0"/>
        <v>4287528</v>
      </c>
      <c r="L5" s="21">
        <f t="shared" si="0"/>
        <v>12494855</v>
      </c>
      <c r="M5" s="21">
        <f t="shared" si="0"/>
        <v>25033258</v>
      </c>
      <c r="N5" s="21">
        <f t="shared" si="0"/>
        <v>41815641</v>
      </c>
      <c r="O5" s="21">
        <f t="shared" si="0"/>
        <v>2510713</v>
      </c>
      <c r="P5" s="21">
        <f t="shared" si="0"/>
        <v>1992060</v>
      </c>
      <c r="Q5" s="21">
        <f t="shared" si="0"/>
        <v>15310739</v>
      </c>
      <c r="R5" s="21">
        <f t="shared" si="0"/>
        <v>19813512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117891750</v>
      </c>
      <c r="X5" s="21">
        <f t="shared" si="0"/>
        <v>34008442</v>
      </c>
      <c r="Y5" s="21">
        <f t="shared" si="0"/>
        <v>83883308</v>
      </c>
      <c r="Z5" s="4">
        <f>+IF(X5&lt;&gt;0,+(Y5/X5)*100,0)</f>
        <v>246.65436893580716</v>
      </c>
      <c r="AA5" s="19">
        <f>SUM(AA6:AA8)</f>
        <v>118219512</v>
      </c>
    </row>
    <row r="6" spans="1:27" ht="12.75">
      <c r="A6" s="5" t="s">
        <v>32</v>
      </c>
      <c r="B6" s="3"/>
      <c r="C6" s="22">
        <v>4185000</v>
      </c>
      <c r="D6" s="22"/>
      <c r="E6" s="23">
        <v>12950000</v>
      </c>
      <c r="F6" s="24">
        <v>4328000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3245999</v>
      </c>
      <c r="Y6" s="24">
        <v>-3245999</v>
      </c>
      <c r="Z6" s="6">
        <v>-100</v>
      </c>
      <c r="AA6" s="22">
        <v>4328000</v>
      </c>
    </row>
    <row r="7" spans="1:27" ht="12.75">
      <c r="A7" s="5" t="s">
        <v>33</v>
      </c>
      <c r="B7" s="3"/>
      <c r="C7" s="25">
        <v>107613627</v>
      </c>
      <c r="D7" s="25"/>
      <c r="E7" s="26">
        <v>94119000</v>
      </c>
      <c r="F7" s="27">
        <v>113891512</v>
      </c>
      <c r="G7" s="27">
        <v>47512325</v>
      </c>
      <c r="H7" s="27">
        <v>3706680</v>
      </c>
      <c r="I7" s="27">
        <v>5043592</v>
      </c>
      <c r="J7" s="27">
        <v>56262597</v>
      </c>
      <c r="K7" s="27">
        <v>4287528</v>
      </c>
      <c r="L7" s="27">
        <v>12494855</v>
      </c>
      <c r="M7" s="27">
        <v>25033258</v>
      </c>
      <c r="N7" s="27">
        <v>41815641</v>
      </c>
      <c r="O7" s="27">
        <v>2510713</v>
      </c>
      <c r="P7" s="27">
        <v>1992060</v>
      </c>
      <c r="Q7" s="27">
        <v>15310739</v>
      </c>
      <c r="R7" s="27">
        <v>19813512</v>
      </c>
      <c r="S7" s="27"/>
      <c r="T7" s="27"/>
      <c r="U7" s="27"/>
      <c r="V7" s="27"/>
      <c r="W7" s="27">
        <v>117891750</v>
      </c>
      <c r="X7" s="27">
        <v>30762443</v>
      </c>
      <c r="Y7" s="27">
        <v>87129307</v>
      </c>
      <c r="Z7" s="7">
        <v>283.23</v>
      </c>
      <c r="AA7" s="25">
        <v>113891512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498850</v>
      </c>
      <c r="D9" s="19">
        <f>SUM(D10:D14)</f>
        <v>0</v>
      </c>
      <c r="E9" s="20">
        <f t="shared" si="1"/>
        <v>2212000</v>
      </c>
      <c r="F9" s="21">
        <f t="shared" si="1"/>
        <v>1216002</v>
      </c>
      <c r="G9" s="21">
        <f t="shared" si="1"/>
        <v>11770</v>
      </c>
      <c r="H9" s="21">
        <f t="shared" si="1"/>
        <v>9683</v>
      </c>
      <c r="I9" s="21">
        <f t="shared" si="1"/>
        <v>15302</v>
      </c>
      <c r="J9" s="21">
        <f t="shared" si="1"/>
        <v>36755</v>
      </c>
      <c r="K9" s="21">
        <f t="shared" si="1"/>
        <v>1591</v>
      </c>
      <c r="L9" s="21">
        <f t="shared" si="1"/>
        <v>551</v>
      </c>
      <c r="M9" s="21">
        <f t="shared" si="1"/>
        <v>11746</v>
      </c>
      <c r="N9" s="21">
        <f t="shared" si="1"/>
        <v>13888</v>
      </c>
      <c r="O9" s="21">
        <f t="shared" si="1"/>
        <v>11027</v>
      </c>
      <c r="P9" s="21">
        <f t="shared" si="1"/>
        <v>9699</v>
      </c>
      <c r="Q9" s="21">
        <f t="shared" si="1"/>
        <v>367053</v>
      </c>
      <c r="R9" s="21">
        <f t="shared" si="1"/>
        <v>387779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438422</v>
      </c>
      <c r="X9" s="21">
        <f t="shared" si="1"/>
        <v>1976695</v>
      </c>
      <c r="Y9" s="21">
        <f t="shared" si="1"/>
        <v>-1538273</v>
      </c>
      <c r="Z9" s="4">
        <f>+IF(X9&lt;&gt;0,+(Y9/X9)*100,0)</f>
        <v>-77.8204528265615</v>
      </c>
      <c r="AA9" s="19">
        <f>SUM(AA10:AA14)</f>
        <v>1216002</v>
      </c>
    </row>
    <row r="10" spans="1:27" ht="12.75">
      <c r="A10" s="5" t="s">
        <v>36</v>
      </c>
      <c r="B10" s="3"/>
      <c r="C10" s="22">
        <v>498850</v>
      </c>
      <c r="D10" s="22"/>
      <c r="E10" s="23">
        <v>1040000</v>
      </c>
      <c r="F10" s="24">
        <v>1216002</v>
      </c>
      <c r="G10" s="24">
        <v>11770</v>
      </c>
      <c r="H10" s="24">
        <v>9683</v>
      </c>
      <c r="I10" s="24">
        <v>15302</v>
      </c>
      <c r="J10" s="24">
        <v>36755</v>
      </c>
      <c r="K10" s="24">
        <v>1591</v>
      </c>
      <c r="L10" s="24">
        <v>551</v>
      </c>
      <c r="M10" s="24">
        <v>11746</v>
      </c>
      <c r="N10" s="24">
        <v>13888</v>
      </c>
      <c r="O10" s="24">
        <v>11027</v>
      </c>
      <c r="P10" s="24">
        <v>9699</v>
      </c>
      <c r="Q10" s="24">
        <v>367053</v>
      </c>
      <c r="R10" s="24">
        <v>387779</v>
      </c>
      <c r="S10" s="24"/>
      <c r="T10" s="24"/>
      <c r="U10" s="24"/>
      <c r="V10" s="24"/>
      <c r="W10" s="24">
        <v>438422</v>
      </c>
      <c r="X10" s="24">
        <v>1279195</v>
      </c>
      <c r="Y10" s="24">
        <v>-840773</v>
      </c>
      <c r="Z10" s="6">
        <v>-65.73</v>
      </c>
      <c r="AA10" s="22">
        <v>1216002</v>
      </c>
    </row>
    <row r="11" spans="1:27" ht="12.75">
      <c r="A11" s="5" t="s">
        <v>37</v>
      </c>
      <c r="B11" s="3"/>
      <c r="C11" s="22"/>
      <c r="D11" s="22"/>
      <c r="E11" s="23">
        <v>242000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930000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697500</v>
      </c>
      <c r="Y12" s="24">
        <v>-697500</v>
      </c>
      <c r="Z12" s="6">
        <v>-100</v>
      </c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17192522</v>
      </c>
      <c r="D15" s="19">
        <f>SUM(D16:D18)</f>
        <v>0</v>
      </c>
      <c r="E15" s="20">
        <f t="shared" si="2"/>
        <v>28585902</v>
      </c>
      <c r="F15" s="21">
        <f t="shared" si="2"/>
        <v>15981901</v>
      </c>
      <c r="G15" s="21">
        <f t="shared" si="2"/>
        <v>7759079</v>
      </c>
      <c r="H15" s="21">
        <f t="shared" si="2"/>
        <v>-7479457</v>
      </c>
      <c r="I15" s="21">
        <f t="shared" si="2"/>
        <v>10048</v>
      </c>
      <c r="J15" s="21">
        <f t="shared" si="2"/>
        <v>289670</v>
      </c>
      <c r="K15" s="21">
        <f t="shared" si="2"/>
        <v>16143</v>
      </c>
      <c r="L15" s="21">
        <f t="shared" si="2"/>
        <v>0</v>
      </c>
      <c r="M15" s="21">
        <f t="shared" si="2"/>
        <v>4610</v>
      </c>
      <c r="N15" s="21">
        <f t="shared" si="2"/>
        <v>20753</v>
      </c>
      <c r="O15" s="21">
        <f t="shared" si="2"/>
        <v>1530</v>
      </c>
      <c r="P15" s="21">
        <f t="shared" si="2"/>
        <v>26157</v>
      </c>
      <c r="Q15" s="21">
        <f t="shared" si="2"/>
        <v>14675959</v>
      </c>
      <c r="R15" s="21">
        <f t="shared" si="2"/>
        <v>14703646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15014069</v>
      </c>
      <c r="X15" s="21">
        <f t="shared" si="2"/>
        <v>11694975</v>
      </c>
      <c r="Y15" s="21">
        <f t="shared" si="2"/>
        <v>3319094</v>
      </c>
      <c r="Z15" s="4">
        <f>+IF(X15&lt;&gt;0,+(Y15/X15)*100,0)</f>
        <v>28.380513853171983</v>
      </c>
      <c r="AA15" s="19">
        <f>SUM(AA16:AA18)</f>
        <v>15981901</v>
      </c>
    </row>
    <row r="16" spans="1:27" ht="12.75">
      <c r="A16" s="5" t="s">
        <v>42</v>
      </c>
      <c r="B16" s="3"/>
      <c r="C16" s="22">
        <v>17128582</v>
      </c>
      <c r="D16" s="22"/>
      <c r="E16" s="23">
        <v>27915900</v>
      </c>
      <c r="F16" s="24">
        <v>14536001</v>
      </c>
      <c r="G16" s="24">
        <v>7756494</v>
      </c>
      <c r="H16" s="24">
        <v>-7482785</v>
      </c>
      <c r="I16" s="24">
        <v>6298</v>
      </c>
      <c r="J16" s="24">
        <v>280007</v>
      </c>
      <c r="K16" s="24">
        <v>10043</v>
      </c>
      <c r="L16" s="24"/>
      <c r="M16" s="24">
        <v>3060</v>
      </c>
      <c r="N16" s="24">
        <v>13103</v>
      </c>
      <c r="O16" s="24">
        <v>230</v>
      </c>
      <c r="P16" s="24">
        <v>15195</v>
      </c>
      <c r="Q16" s="24">
        <v>14669868</v>
      </c>
      <c r="R16" s="24">
        <v>14685293</v>
      </c>
      <c r="S16" s="24"/>
      <c r="T16" s="24"/>
      <c r="U16" s="24"/>
      <c r="V16" s="24"/>
      <c r="W16" s="24">
        <v>14978403</v>
      </c>
      <c r="X16" s="24">
        <v>11694975</v>
      </c>
      <c r="Y16" s="24">
        <v>3283428</v>
      </c>
      <c r="Z16" s="6">
        <v>28.08</v>
      </c>
      <c r="AA16" s="22">
        <v>14536001</v>
      </c>
    </row>
    <row r="17" spans="1:27" ht="12.75">
      <c r="A17" s="5" t="s">
        <v>43</v>
      </c>
      <c r="B17" s="3"/>
      <c r="C17" s="22">
        <v>63940</v>
      </c>
      <c r="D17" s="22"/>
      <c r="E17" s="23">
        <v>670002</v>
      </c>
      <c r="F17" s="24">
        <v>1445900</v>
      </c>
      <c r="G17" s="24">
        <v>2585</v>
      </c>
      <c r="H17" s="24">
        <v>3328</v>
      </c>
      <c r="I17" s="24">
        <v>3750</v>
      </c>
      <c r="J17" s="24">
        <v>9663</v>
      </c>
      <c r="K17" s="24">
        <v>6100</v>
      </c>
      <c r="L17" s="24"/>
      <c r="M17" s="24">
        <v>1550</v>
      </c>
      <c r="N17" s="24">
        <v>7650</v>
      </c>
      <c r="O17" s="24">
        <v>1300</v>
      </c>
      <c r="P17" s="24">
        <v>10962</v>
      </c>
      <c r="Q17" s="24">
        <v>6091</v>
      </c>
      <c r="R17" s="24">
        <v>18353</v>
      </c>
      <c r="S17" s="24"/>
      <c r="T17" s="24"/>
      <c r="U17" s="24"/>
      <c r="V17" s="24"/>
      <c r="W17" s="24">
        <v>35666</v>
      </c>
      <c r="X17" s="24"/>
      <c r="Y17" s="24">
        <v>35666</v>
      </c>
      <c r="Z17" s="6"/>
      <c r="AA17" s="22">
        <v>1445900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120911568</v>
      </c>
      <c r="D19" s="19">
        <f>SUM(D20:D23)</f>
        <v>0</v>
      </c>
      <c r="E19" s="20">
        <f t="shared" si="3"/>
        <v>156588332</v>
      </c>
      <c r="F19" s="21">
        <f t="shared" si="3"/>
        <v>130568088</v>
      </c>
      <c r="G19" s="21">
        <f t="shared" si="3"/>
        <v>8197416</v>
      </c>
      <c r="H19" s="21">
        <f t="shared" si="3"/>
        <v>9360145</v>
      </c>
      <c r="I19" s="21">
        <f t="shared" si="3"/>
        <v>8231007</v>
      </c>
      <c r="J19" s="21">
        <f t="shared" si="3"/>
        <v>25788568</v>
      </c>
      <c r="K19" s="21">
        <f t="shared" si="3"/>
        <v>-13659507</v>
      </c>
      <c r="L19" s="21">
        <f t="shared" si="3"/>
        <v>0</v>
      </c>
      <c r="M19" s="21">
        <f t="shared" si="3"/>
        <v>9473830</v>
      </c>
      <c r="N19" s="21">
        <f t="shared" si="3"/>
        <v>-4185677</v>
      </c>
      <c r="O19" s="21">
        <f t="shared" si="3"/>
        <v>13988390</v>
      </c>
      <c r="P19" s="21">
        <f t="shared" si="3"/>
        <v>10904574</v>
      </c>
      <c r="Q19" s="21">
        <f t="shared" si="3"/>
        <v>11813221</v>
      </c>
      <c r="R19" s="21">
        <f t="shared" si="3"/>
        <v>36706185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58309076</v>
      </c>
      <c r="X19" s="21">
        <f t="shared" si="3"/>
        <v>107744667</v>
      </c>
      <c r="Y19" s="21">
        <f t="shared" si="3"/>
        <v>-49435591</v>
      </c>
      <c r="Z19" s="4">
        <f>+IF(X19&lt;&gt;0,+(Y19/X19)*100,0)</f>
        <v>-45.8821697411715</v>
      </c>
      <c r="AA19" s="19">
        <f>SUM(AA20:AA23)</f>
        <v>130568088</v>
      </c>
    </row>
    <row r="20" spans="1:27" ht="12.75">
      <c r="A20" s="5" t="s">
        <v>46</v>
      </c>
      <c r="B20" s="3"/>
      <c r="C20" s="22">
        <v>75960699</v>
      </c>
      <c r="D20" s="22"/>
      <c r="E20" s="23">
        <v>91428000</v>
      </c>
      <c r="F20" s="24">
        <v>82420364</v>
      </c>
      <c r="G20" s="24">
        <v>5083388</v>
      </c>
      <c r="H20" s="24">
        <v>5986117</v>
      </c>
      <c r="I20" s="24">
        <v>6109112</v>
      </c>
      <c r="J20" s="24">
        <v>17178617</v>
      </c>
      <c r="K20" s="24">
        <v>-16697792</v>
      </c>
      <c r="L20" s="24"/>
      <c r="M20" s="24">
        <v>6279160</v>
      </c>
      <c r="N20" s="24">
        <v>-10418632</v>
      </c>
      <c r="O20" s="24">
        <v>9204930</v>
      </c>
      <c r="P20" s="24">
        <v>7387186</v>
      </c>
      <c r="Q20" s="24">
        <v>8420528</v>
      </c>
      <c r="R20" s="24">
        <v>25012644</v>
      </c>
      <c r="S20" s="24"/>
      <c r="T20" s="24"/>
      <c r="U20" s="24"/>
      <c r="V20" s="24"/>
      <c r="W20" s="24">
        <v>31772629</v>
      </c>
      <c r="X20" s="24">
        <v>65032546</v>
      </c>
      <c r="Y20" s="24">
        <v>-33259917</v>
      </c>
      <c r="Z20" s="6">
        <v>-51.14</v>
      </c>
      <c r="AA20" s="22">
        <v>82420364</v>
      </c>
    </row>
    <row r="21" spans="1:27" ht="12.75">
      <c r="A21" s="5" t="s">
        <v>47</v>
      </c>
      <c r="B21" s="3"/>
      <c r="C21" s="22">
        <v>19950294</v>
      </c>
      <c r="D21" s="22"/>
      <c r="E21" s="23">
        <v>33264801</v>
      </c>
      <c r="F21" s="24">
        <v>19671167</v>
      </c>
      <c r="G21" s="24">
        <v>1337632</v>
      </c>
      <c r="H21" s="24">
        <v>1598388</v>
      </c>
      <c r="I21" s="24">
        <v>366939</v>
      </c>
      <c r="J21" s="24">
        <v>3302959</v>
      </c>
      <c r="K21" s="24">
        <v>1270409</v>
      </c>
      <c r="L21" s="24"/>
      <c r="M21" s="24">
        <v>1425718</v>
      </c>
      <c r="N21" s="24">
        <v>2696127</v>
      </c>
      <c r="O21" s="24">
        <v>3017534</v>
      </c>
      <c r="P21" s="24">
        <v>1752162</v>
      </c>
      <c r="Q21" s="24">
        <v>1613697</v>
      </c>
      <c r="R21" s="24">
        <v>6383393</v>
      </c>
      <c r="S21" s="24"/>
      <c r="T21" s="24"/>
      <c r="U21" s="24"/>
      <c r="V21" s="24"/>
      <c r="W21" s="24">
        <v>12382479</v>
      </c>
      <c r="X21" s="24">
        <v>21480853</v>
      </c>
      <c r="Y21" s="24">
        <v>-9098374</v>
      </c>
      <c r="Z21" s="6">
        <v>-42.36</v>
      </c>
      <c r="AA21" s="22">
        <v>19671167</v>
      </c>
    </row>
    <row r="22" spans="1:27" ht="12.75">
      <c r="A22" s="5" t="s">
        <v>48</v>
      </c>
      <c r="B22" s="3"/>
      <c r="C22" s="25">
        <v>16520719</v>
      </c>
      <c r="D22" s="25"/>
      <c r="E22" s="26">
        <v>15940939</v>
      </c>
      <c r="F22" s="27">
        <v>16709113</v>
      </c>
      <c r="G22" s="27">
        <v>1025130</v>
      </c>
      <c r="H22" s="27">
        <v>1024916</v>
      </c>
      <c r="I22" s="27">
        <v>1011955</v>
      </c>
      <c r="J22" s="27">
        <v>3062001</v>
      </c>
      <c r="K22" s="27">
        <v>1018697</v>
      </c>
      <c r="L22" s="27"/>
      <c r="M22" s="27">
        <v>1012572</v>
      </c>
      <c r="N22" s="27">
        <v>2031269</v>
      </c>
      <c r="O22" s="27">
        <v>1014492</v>
      </c>
      <c r="P22" s="27">
        <v>1012387</v>
      </c>
      <c r="Q22" s="27">
        <v>1027718</v>
      </c>
      <c r="R22" s="27">
        <v>3054597</v>
      </c>
      <c r="S22" s="27"/>
      <c r="T22" s="27"/>
      <c r="U22" s="27"/>
      <c r="V22" s="27"/>
      <c r="W22" s="27">
        <v>8147867</v>
      </c>
      <c r="X22" s="27">
        <v>11904252</v>
      </c>
      <c r="Y22" s="27">
        <v>-3756385</v>
      </c>
      <c r="Z22" s="7">
        <v>-31.55</v>
      </c>
      <c r="AA22" s="25">
        <v>16709113</v>
      </c>
    </row>
    <row r="23" spans="1:27" ht="12.75">
      <c r="A23" s="5" t="s">
        <v>49</v>
      </c>
      <c r="B23" s="3"/>
      <c r="C23" s="22">
        <v>8479856</v>
      </c>
      <c r="D23" s="22"/>
      <c r="E23" s="23">
        <v>15954592</v>
      </c>
      <c r="F23" s="24">
        <v>11767444</v>
      </c>
      <c r="G23" s="24">
        <v>751266</v>
      </c>
      <c r="H23" s="24">
        <v>750724</v>
      </c>
      <c r="I23" s="24">
        <v>743001</v>
      </c>
      <c r="J23" s="24">
        <v>2244991</v>
      </c>
      <c r="K23" s="24">
        <v>749179</v>
      </c>
      <c r="L23" s="24"/>
      <c r="M23" s="24">
        <v>756380</v>
      </c>
      <c r="N23" s="24">
        <v>1505559</v>
      </c>
      <c r="O23" s="24">
        <v>751434</v>
      </c>
      <c r="P23" s="24">
        <v>752839</v>
      </c>
      <c r="Q23" s="24">
        <v>751278</v>
      </c>
      <c r="R23" s="24">
        <v>2255551</v>
      </c>
      <c r="S23" s="24"/>
      <c r="T23" s="24"/>
      <c r="U23" s="24"/>
      <c r="V23" s="24"/>
      <c r="W23" s="24">
        <v>6006101</v>
      </c>
      <c r="X23" s="24">
        <v>9327016</v>
      </c>
      <c r="Y23" s="24">
        <v>-3320915</v>
      </c>
      <c r="Z23" s="6">
        <v>-35.61</v>
      </c>
      <c r="AA23" s="22">
        <v>11767444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>
        <v>37000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181499</v>
      </c>
      <c r="Y24" s="21">
        <v>-181499</v>
      </c>
      <c r="Z24" s="4">
        <v>-100</v>
      </c>
      <c r="AA24" s="19">
        <v>37000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250401567</v>
      </c>
      <c r="D25" s="40">
        <f>+D5+D9+D15+D19+D24</f>
        <v>0</v>
      </c>
      <c r="E25" s="41">
        <f t="shared" si="4"/>
        <v>294455234</v>
      </c>
      <c r="F25" s="42">
        <f t="shared" si="4"/>
        <v>266022503</v>
      </c>
      <c r="G25" s="42">
        <f t="shared" si="4"/>
        <v>63480590</v>
      </c>
      <c r="H25" s="42">
        <f t="shared" si="4"/>
        <v>5597051</v>
      </c>
      <c r="I25" s="42">
        <f t="shared" si="4"/>
        <v>13299949</v>
      </c>
      <c r="J25" s="42">
        <f t="shared" si="4"/>
        <v>82377590</v>
      </c>
      <c r="K25" s="42">
        <f t="shared" si="4"/>
        <v>-9354245</v>
      </c>
      <c r="L25" s="42">
        <f t="shared" si="4"/>
        <v>12495406</v>
      </c>
      <c r="M25" s="42">
        <f t="shared" si="4"/>
        <v>34523444</v>
      </c>
      <c r="N25" s="42">
        <f t="shared" si="4"/>
        <v>37664605</v>
      </c>
      <c r="O25" s="42">
        <f t="shared" si="4"/>
        <v>16511660</v>
      </c>
      <c r="P25" s="42">
        <f t="shared" si="4"/>
        <v>12932490</v>
      </c>
      <c r="Q25" s="42">
        <f t="shared" si="4"/>
        <v>42166972</v>
      </c>
      <c r="R25" s="42">
        <f t="shared" si="4"/>
        <v>71611122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191653317</v>
      </c>
      <c r="X25" s="42">
        <f t="shared" si="4"/>
        <v>155606278</v>
      </c>
      <c r="Y25" s="42">
        <f t="shared" si="4"/>
        <v>36047039</v>
      </c>
      <c r="Z25" s="43">
        <f>+IF(X25&lt;&gt;0,+(Y25/X25)*100,0)</f>
        <v>23.165542845257182</v>
      </c>
      <c r="AA25" s="40">
        <f>+AA5+AA9+AA15+AA19+AA24</f>
        <v>266022503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177457679</v>
      </c>
      <c r="D28" s="19">
        <f>SUM(D29:D31)</f>
        <v>0</v>
      </c>
      <c r="E28" s="20">
        <f t="shared" si="5"/>
        <v>100481809</v>
      </c>
      <c r="F28" s="21">
        <f t="shared" si="5"/>
        <v>105843495</v>
      </c>
      <c r="G28" s="21">
        <f t="shared" si="5"/>
        <v>6384915</v>
      </c>
      <c r="H28" s="21">
        <f t="shared" si="5"/>
        <v>-2982262</v>
      </c>
      <c r="I28" s="21">
        <f t="shared" si="5"/>
        <v>10535968</v>
      </c>
      <c r="J28" s="21">
        <f t="shared" si="5"/>
        <v>13938621</v>
      </c>
      <c r="K28" s="21">
        <f t="shared" si="5"/>
        <v>17855661</v>
      </c>
      <c r="L28" s="21">
        <f t="shared" si="5"/>
        <v>21002282</v>
      </c>
      <c r="M28" s="21">
        <f t="shared" si="5"/>
        <v>-6517491</v>
      </c>
      <c r="N28" s="21">
        <f t="shared" si="5"/>
        <v>32340452</v>
      </c>
      <c r="O28" s="21">
        <f t="shared" si="5"/>
        <v>12454955</v>
      </c>
      <c r="P28" s="21">
        <f t="shared" si="5"/>
        <v>7971413</v>
      </c>
      <c r="Q28" s="21">
        <f t="shared" si="5"/>
        <v>11279032</v>
      </c>
      <c r="R28" s="21">
        <f t="shared" si="5"/>
        <v>31705400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77984473</v>
      </c>
      <c r="X28" s="21">
        <f t="shared" si="5"/>
        <v>79382552</v>
      </c>
      <c r="Y28" s="21">
        <f t="shared" si="5"/>
        <v>-1398079</v>
      </c>
      <c r="Z28" s="4">
        <f>+IF(X28&lt;&gt;0,+(Y28/X28)*100,0)</f>
        <v>-1.7611918044660495</v>
      </c>
      <c r="AA28" s="19">
        <f>SUM(AA29:AA31)</f>
        <v>105843495</v>
      </c>
    </row>
    <row r="29" spans="1:27" ht="12.75">
      <c r="A29" s="5" t="s">
        <v>32</v>
      </c>
      <c r="B29" s="3"/>
      <c r="C29" s="22">
        <v>1602296</v>
      </c>
      <c r="D29" s="22"/>
      <c r="E29" s="23">
        <v>21075000</v>
      </c>
      <c r="F29" s="24">
        <v>29839747</v>
      </c>
      <c r="G29" s="24">
        <v>1434502</v>
      </c>
      <c r="H29" s="24">
        <v>-8783348</v>
      </c>
      <c r="I29" s="24">
        <v>1823223</v>
      </c>
      <c r="J29" s="24">
        <v>-5525623</v>
      </c>
      <c r="K29" s="24">
        <v>1355316</v>
      </c>
      <c r="L29" s="24">
        <v>2012949</v>
      </c>
      <c r="M29" s="24">
        <v>-14886572</v>
      </c>
      <c r="N29" s="24">
        <v>-11518307</v>
      </c>
      <c r="O29" s="24">
        <v>1369056</v>
      </c>
      <c r="P29" s="24">
        <v>1407995</v>
      </c>
      <c r="Q29" s="24">
        <v>1489753</v>
      </c>
      <c r="R29" s="24">
        <v>4266804</v>
      </c>
      <c r="S29" s="24"/>
      <c r="T29" s="24"/>
      <c r="U29" s="24"/>
      <c r="V29" s="24"/>
      <c r="W29" s="24">
        <v>-12777126</v>
      </c>
      <c r="X29" s="24">
        <v>22379786</v>
      </c>
      <c r="Y29" s="24">
        <v>-35156912</v>
      </c>
      <c r="Z29" s="6">
        <v>-157.09</v>
      </c>
      <c r="AA29" s="22">
        <v>29839747</v>
      </c>
    </row>
    <row r="30" spans="1:27" ht="12.75">
      <c r="A30" s="5" t="s">
        <v>33</v>
      </c>
      <c r="B30" s="3"/>
      <c r="C30" s="25">
        <v>174744759</v>
      </c>
      <c r="D30" s="25"/>
      <c r="E30" s="26">
        <v>77930433</v>
      </c>
      <c r="F30" s="27">
        <v>72915761</v>
      </c>
      <c r="G30" s="27">
        <v>4847952</v>
      </c>
      <c r="H30" s="27">
        <v>5709436</v>
      </c>
      <c r="I30" s="27">
        <v>8577182</v>
      </c>
      <c r="J30" s="27">
        <v>19134570</v>
      </c>
      <c r="K30" s="27">
        <v>16395069</v>
      </c>
      <c r="L30" s="27">
        <v>18819332</v>
      </c>
      <c r="M30" s="27">
        <v>8271895</v>
      </c>
      <c r="N30" s="27">
        <v>43486296</v>
      </c>
      <c r="O30" s="27">
        <v>11015778</v>
      </c>
      <c r="P30" s="27">
        <v>6455686</v>
      </c>
      <c r="Q30" s="27">
        <v>9718284</v>
      </c>
      <c r="R30" s="27">
        <v>27189748</v>
      </c>
      <c r="S30" s="27"/>
      <c r="T30" s="27"/>
      <c r="U30" s="27"/>
      <c r="V30" s="27"/>
      <c r="W30" s="27">
        <v>89810614</v>
      </c>
      <c r="X30" s="27">
        <v>54686778</v>
      </c>
      <c r="Y30" s="27">
        <v>35123836</v>
      </c>
      <c r="Z30" s="7">
        <v>64.23</v>
      </c>
      <c r="AA30" s="25">
        <v>72915761</v>
      </c>
    </row>
    <row r="31" spans="1:27" ht="12.75">
      <c r="A31" s="5" t="s">
        <v>34</v>
      </c>
      <c r="B31" s="3"/>
      <c r="C31" s="22">
        <v>1110624</v>
      </c>
      <c r="D31" s="22"/>
      <c r="E31" s="23">
        <v>1476376</v>
      </c>
      <c r="F31" s="24">
        <v>3087987</v>
      </c>
      <c r="G31" s="24">
        <v>102461</v>
      </c>
      <c r="H31" s="24">
        <v>91650</v>
      </c>
      <c r="I31" s="24">
        <v>135563</v>
      </c>
      <c r="J31" s="24">
        <v>329674</v>
      </c>
      <c r="K31" s="24">
        <v>105276</v>
      </c>
      <c r="L31" s="24">
        <v>170001</v>
      </c>
      <c r="M31" s="24">
        <v>97186</v>
      </c>
      <c r="N31" s="24">
        <v>372463</v>
      </c>
      <c r="O31" s="24">
        <v>70121</v>
      </c>
      <c r="P31" s="24">
        <v>107732</v>
      </c>
      <c r="Q31" s="24">
        <v>70995</v>
      </c>
      <c r="R31" s="24">
        <v>248848</v>
      </c>
      <c r="S31" s="24"/>
      <c r="T31" s="24"/>
      <c r="U31" s="24"/>
      <c r="V31" s="24"/>
      <c r="W31" s="24">
        <v>950985</v>
      </c>
      <c r="X31" s="24">
        <v>2315988</v>
      </c>
      <c r="Y31" s="24">
        <v>-1365003</v>
      </c>
      <c r="Z31" s="6">
        <v>-58.94</v>
      </c>
      <c r="AA31" s="22">
        <v>3087987</v>
      </c>
    </row>
    <row r="32" spans="1:27" ht="12.75">
      <c r="A32" s="2" t="s">
        <v>35</v>
      </c>
      <c r="B32" s="3"/>
      <c r="C32" s="19">
        <f aca="true" t="shared" si="6" ref="C32:Y32">SUM(C33:C37)</f>
        <v>9636027</v>
      </c>
      <c r="D32" s="19">
        <f>SUM(D33:D37)</f>
        <v>0</v>
      </c>
      <c r="E32" s="20">
        <f t="shared" si="6"/>
        <v>11188656</v>
      </c>
      <c r="F32" s="21">
        <f t="shared" si="6"/>
        <v>16482703</v>
      </c>
      <c r="G32" s="21">
        <f t="shared" si="6"/>
        <v>802864</v>
      </c>
      <c r="H32" s="21">
        <f t="shared" si="6"/>
        <v>821300</v>
      </c>
      <c r="I32" s="21">
        <f t="shared" si="6"/>
        <v>849875</v>
      </c>
      <c r="J32" s="21">
        <f t="shared" si="6"/>
        <v>2474039</v>
      </c>
      <c r="K32" s="21">
        <f t="shared" si="6"/>
        <v>804059</v>
      </c>
      <c r="L32" s="21">
        <f t="shared" si="6"/>
        <v>794970</v>
      </c>
      <c r="M32" s="21">
        <f t="shared" si="6"/>
        <v>842161</v>
      </c>
      <c r="N32" s="21">
        <f t="shared" si="6"/>
        <v>2441190</v>
      </c>
      <c r="O32" s="21">
        <f t="shared" si="6"/>
        <v>808898</v>
      </c>
      <c r="P32" s="21">
        <f t="shared" si="6"/>
        <v>839629</v>
      </c>
      <c r="Q32" s="21">
        <f t="shared" si="6"/>
        <v>783027</v>
      </c>
      <c r="R32" s="21">
        <f t="shared" si="6"/>
        <v>2431554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7346783</v>
      </c>
      <c r="X32" s="21">
        <f t="shared" si="6"/>
        <v>12362014</v>
      </c>
      <c r="Y32" s="21">
        <f t="shared" si="6"/>
        <v>-5015231</v>
      </c>
      <c r="Z32" s="4">
        <f>+IF(X32&lt;&gt;0,+(Y32/X32)*100,0)</f>
        <v>-40.56969196119661</v>
      </c>
      <c r="AA32" s="19">
        <f>SUM(AA33:AA37)</f>
        <v>16482703</v>
      </c>
    </row>
    <row r="33" spans="1:27" ht="12.75">
      <c r="A33" s="5" t="s">
        <v>36</v>
      </c>
      <c r="B33" s="3"/>
      <c r="C33" s="22">
        <v>8053801</v>
      </c>
      <c r="D33" s="22"/>
      <c r="E33" s="23">
        <v>5943000</v>
      </c>
      <c r="F33" s="24">
        <v>11810680</v>
      </c>
      <c r="G33" s="24">
        <v>662956</v>
      </c>
      <c r="H33" s="24">
        <v>691205</v>
      </c>
      <c r="I33" s="24">
        <v>719780</v>
      </c>
      <c r="J33" s="24">
        <v>2073941</v>
      </c>
      <c r="K33" s="24">
        <v>669514</v>
      </c>
      <c r="L33" s="24">
        <v>794970</v>
      </c>
      <c r="M33" s="24">
        <v>708139</v>
      </c>
      <c r="N33" s="24">
        <v>2172623</v>
      </c>
      <c r="O33" s="24">
        <v>673578</v>
      </c>
      <c r="P33" s="24">
        <v>705566</v>
      </c>
      <c r="Q33" s="24">
        <v>648644</v>
      </c>
      <c r="R33" s="24">
        <v>2027788</v>
      </c>
      <c r="S33" s="24"/>
      <c r="T33" s="24"/>
      <c r="U33" s="24"/>
      <c r="V33" s="24"/>
      <c r="W33" s="24">
        <v>6274352</v>
      </c>
      <c r="X33" s="24">
        <v>8857996</v>
      </c>
      <c r="Y33" s="24">
        <v>-2583644</v>
      </c>
      <c r="Z33" s="6">
        <v>-29.17</v>
      </c>
      <c r="AA33" s="22">
        <v>11810680</v>
      </c>
    </row>
    <row r="34" spans="1:27" ht="12.75">
      <c r="A34" s="5" t="s">
        <v>37</v>
      </c>
      <c r="B34" s="3"/>
      <c r="C34" s="22"/>
      <c r="D34" s="22"/>
      <c r="E34" s="23">
        <v>312000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3049000</v>
      </c>
      <c r="F35" s="24">
        <v>2924273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2193206</v>
      </c>
      <c r="Y35" s="24">
        <v>-2193206</v>
      </c>
      <c r="Z35" s="6">
        <v>-100</v>
      </c>
      <c r="AA35" s="22">
        <v>2924273</v>
      </c>
    </row>
    <row r="36" spans="1:27" ht="12.75">
      <c r="A36" s="5" t="s">
        <v>39</v>
      </c>
      <c r="B36" s="3"/>
      <c r="C36" s="22">
        <v>1582226</v>
      </c>
      <c r="D36" s="22"/>
      <c r="E36" s="23">
        <v>1884656</v>
      </c>
      <c r="F36" s="24">
        <v>1747750</v>
      </c>
      <c r="G36" s="24">
        <v>139908</v>
      </c>
      <c r="H36" s="24">
        <v>130095</v>
      </c>
      <c r="I36" s="24">
        <v>130095</v>
      </c>
      <c r="J36" s="24">
        <v>400098</v>
      </c>
      <c r="K36" s="24">
        <v>134545</v>
      </c>
      <c r="L36" s="24"/>
      <c r="M36" s="24">
        <v>134022</v>
      </c>
      <c r="N36" s="24">
        <v>268567</v>
      </c>
      <c r="O36" s="24">
        <v>135320</v>
      </c>
      <c r="P36" s="24">
        <v>134063</v>
      </c>
      <c r="Q36" s="24">
        <v>134383</v>
      </c>
      <c r="R36" s="24">
        <v>403766</v>
      </c>
      <c r="S36" s="24"/>
      <c r="T36" s="24"/>
      <c r="U36" s="24"/>
      <c r="V36" s="24"/>
      <c r="W36" s="24">
        <v>1072431</v>
      </c>
      <c r="X36" s="24">
        <v>1310812</v>
      </c>
      <c r="Y36" s="24">
        <v>-238381</v>
      </c>
      <c r="Z36" s="6">
        <v>-18.19</v>
      </c>
      <c r="AA36" s="22">
        <v>1747750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23731516</v>
      </c>
      <c r="D38" s="19">
        <f>SUM(D39:D41)</f>
        <v>0</v>
      </c>
      <c r="E38" s="20">
        <f t="shared" si="7"/>
        <v>20387000</v>
      </c>
      <c r="F38" s="21">
        <f t="shared" si="7"/>
        <v>28156498</v>
      </c>
      <c r="G38" s="21">
        <f t="shared" si="7"/>
        <v>2027139</v>
      </c>
      <c r="H38" s="21">
        <f t="shared" si="7"/>
        <v>2344054</v>
      </c>
      <c r="I38" s="21">
        <f t="shared" si="7"/>
        <v>2266580</v>
      </c>
      <c r="J38" s="21">
        <f t="shared" si="7"/>
        <v>6637773</v>
      </c>
      <c r="K38" s="21">
        <f t="shared" si="7"/>
        <v>2138049</v>
      </c>
      <c r="L38" s="21">
        <f t="shared" si="7"/>
        <v>246519</v>
      </c>
      <c r="M38" s="21">
        <f t="shared" si="7"/>
        <v>2243789</v>
      </c>
      <c r="N38" s="21">
        <f t="shared" si="7"/>
        <v>4628357</v>
      </c>
      <c r="O38" s="21">
        <f t="shared" si="7"/>
        <v>1848524</v>
      </c>
      <c r="P38" s="21">
        <f t="shared" si="7"/>
        <v>1805590</v>
      </c>
      <c r="Q38" s="21">
        <f t="shared" si="7"/>
        <v>1949529</v>
      </c>
      <c r="R38" s="21">
        <f t="shared" si="7"/>
        <v>5603643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16869773</v>
      </c>
      <c r="X38" s="21">
        <f t="shared" si="7"/>
        <v>21117351</v>
      </c>
      <c r="Y38" s="21">
        <f t="shared" si="7"/>
        <v>-4247578</v>
      </c>
      <c r="Z38" s="4">
        <f>+IF(X38&lt;&gt;0,+(Y38/X38)*100,0)</f>
        <v>-20.114161099088612</v>
      </c>
      <c r="AA38" s="19">
        <f>SUM(AA39:AA41)</f>
        <v>28156498</v>
      </c>
    </row>
    <row r="39" spans="1:27" ht="12.75">
      <c r="A39" s="5" t="s">
        <v>42</v>
      </c>
      <c r="B39" s="3"/>
      <c r="C39" s="22">
        <v>7782740</v>
      </c>
      <c r="D39" s="22"/>
      <c r="E39" s="23">
        <v>7174000</v>
      </c>
      <c r="F39" s="24">
        <v>12360644</v>
      </c>
      <c r="G39" s="24">
        <v>572188</v>
      </c>
      <c r="H39" s="24">
        <v>647665</v>
      </c>
      <c r="I39" s="24">
        <v>612406</v>
      </c>
      <c r="J39" s="24">
        <v>1832259</v>
      </c>
      <c r="K39" s="24">
        <v>627748</v>
      </c>
      <c r="L39" s="24">
        <v>246519</v>
      </c>
      <c r="M39" s="24">
        <v>666165</v>
      </c>
      <c r="N39" s="24">
        <v>1540432</v>
      </c>
      <c r="O39" s="24">
        <v>628291</v>
      </c>
      <c r="P39" s="24">
        <v>651639</v>
      </c>
      <c r="Q39" s="24">
        <v>663213</v>
      </c>
      <c r="R39" s="24">
        <v>1943143</v>
      </c>
      <c r="S39" s="24"/>
      <c r="T39" s="24"/>
      <c r="U39" s="24"/>
      <c r="V39" s="24"/>
      <c r="W39" s="24">
        <v>5315834</v>
      </c>
      <c r="X39" s="24">
        <v>9270469</v>
      </c>
      <c r="Y39" s="24">
        <v>-3954635</v>
      </c>
      <c r="Z39" s="6">
        <v>-42.66</v>
      </c>
      <c r="AA39" s="22">
        <v>12360644</v>
      </c>
    </row>
    <row r="40" spans="1:27" ht="12.75">
      <c r="A40" s="5" t="s">
        <v>43</v>
      </c>
      <c r="B40" s="3"/>
      <c r="C40" s="22">
        <v>15948776</v>
      </c>
      <c r="D40" s="22"/>
      <c r="E40" s="23">
        <v>13213000</v>
      </c>
      <c r="F40" s="24">
        <v>15795854</v>
      </c>
      <c r="G40" s="24">
        <v>1454951</v>
      </c>
      <c r="H40" s="24">
        <v>1696389</v>
      </c>
      <c r="I40" s="24">
        <v>1654174</v>
      </c>
      <c r="J40" s="24">
        <v>4805514</v>
      </c>
      <c r="K40" s="24">
        <v>1510301</v>
      </c>
      <c r="L40" s="24"/>
      <c r="M40" s="24">
        <v>1577624</v>
      </c>
      <c r="N40" s="24">
        <v>3087925</v>
      </c>
      <c r="O40" s="24">
        <v>1220233</v>
      </c>
      <c r="P40" s="24">
        <v>1153951</v>
      </c>
      <c r="Q40" s="24">
        <v>1286316</v>
      </c>
      <c r="R40" s="24">
        <v>3660500</v>
      </c>
      <c r="S40" s="24"/>
      <c r="T40" s="24"/>
      <c r="U40" s="24"/>
      <c r="V40" s="24"/>
      <c r="W40" s="24">
        <v>11553939</v>
      </c>
      <c r="X40" s="24">
        <v>11846882</v>
      </c>
      <c r="Y40" s="24">
        <v>-292943</v>
      </c>
      <c r="Z40" s="6">
        <v>-2.47</v>
      </c>
      <c r="AA40" s="22">
        <v>15795854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124072546</v>
      </c>
      <c r="D42" s="19">
        <f>SUM(D43:D46)</f>
        <v>0</v>
      </c>
      <c r="E42" s="20">
        <f t="shared" si="8"/>
        <v>125344048</v>
      </c>
      <c r="F42" s="21">
        <f t="shared" si="8"/>
        <v>126107243</v>
      </c>
      <c r="G42" s="21">
        <f t="shared" si="8"/>
        <v>3943452</v>
      </c>
      <c r="H42" s="21">
        <f t="shared" si="8"/>
        <v>4760258</v>
      </c>
      <c r="I42" s="21">
        <f t="shared" si="8"/>
        <v>7009276</v>
      </c>
      <c r="J42" s="21">
        <f t="shared" si="8"/>
        <v>15712986</v>
      </c>
      <c r="K42" s="21">
        <f t="shared" si="8"/>
        <v>4808933</v>
      </c>
      <c r="L42" s="21">
        <f t="shared" si="8"/>
        <v>0</v>
      </c>
      <c r="M42" s="21">
        <f t="shared" si="8"/>
        <v>4621610</v>
      </c>
      <c r="N42" s="21">
        <f t="shared" si="8"/>
        <v>9430543</v>
      </c>
      <c r="O42" s="21">
        <f t="shared" si="8"/>
        <v>14116175</v>
      </c>
      <c r="P42" s="21">
        <f t="shared" si="8"/>
        <v>4432348</v>
      </c>
      <c r="Q42" s="21">
        <f t="shared" si="8"/>
        <v>6997363</v>
      </c>
      <c r="R42" s="21">
        <f t="shared" si="8"/>
        <v>25545886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50689415</v>
      </c>
      <c r="X42" s="21">
        <f t="shared" si="8"/>
        <v>94580406</v>
      </c>
      <c r="Y42" s="21">
        <f t="shared" si="8"/>
        <v>-43890991</v>
      </c>
      <c r="Z42" s="4">
        <f>+IF(X42&lt;&gt;0,+(Y42/X42)*100,0)</f>
        <v>-46.406008238112236</v>
      </c>
      <c r="AA42" s="19">
        <f>SUM(AA43:AA46)</f>
        <v>126107243</v>
      </c>
    </row>
    <row r="43" spans="1:27" ht="12.75">
      <c r="A43" s="5" t="s">
        <v>46</v>
      </c>
      <c r="B43" s="3"/>
      <c r="C43" s="22">
        <v>63919759</v>
      </c>
      <c r="D43" s="22"/>
      <c r="E43" s="23">
        <v>71986422</v>
      </c>
      <c r="F43" s="24">
        <v>69276594</v>
      </c>
      <c r="G43" s="24">
        <v>569117</v>
      </c>
      <c r="H43" s="24">
        <v>598716</v>
      </c>
      <c r="I43" s="24">
        <v>1680629</v>
      </c>
      <c r="J43" s="24">
        <v>2848462</v>
      </c>
      <c r="K43" s="24">
        <v>603262</v>
      </c>
      <c r="L43" s="24"/>
      <c r="M43" s="24">
        <v>804404</v>
      </c>
      <c r="N43" s="24">
        <v>1407666</v>
      </c>
      <c r="O43" s="24">
        <v>10247900</v>
      </c>
      <c r="P43" s="24">
        <v>512623</v>
      </c>
      <c r="Q43" s="24">
        <v>731225</v>
      </c>
      <c r="R43" s="24">
        <v>11491748</v>
      </c>
      <c r="S43" s="24"/>
      <c r="T43" s="24"/>
      <c r="U43" s="24"/>
      <c r="V43" s="24"/>
      <c r="W43" s="24">
        <v>15747876</v>
      </c>
      <c r="X43" s="24">
        <v>51957444</v>
      </c>
      <c r="Y43" s="24">
        <v>-36209568</v>
      </c>
      <c r="Z43" s="6">
        <v>-69.69</v>
      </c>
      <c r="AA43" s="22">
        <v>69276594</v>
      </c>
    </row>
    <row r="44" spans="1:27" ht="12.75">
      <c r="A44" s="5" t="s">
        <v>47</v>
      </c>
      <c r="B44" s="3"/>
      <c r="C44" s="22">
        <v>28010571</v>
      </c>
      <c r="D44" s="22"/>
      <c r="E44" s="23">
        <v>23720132</v>
      </c>
      <c r="F44" s="24">
        <v>27129937</v>
      </c>
      <c r="G44" s="24">
        <v>1491831</v>
      </c>
      <c r="H44" s="24">
        <v>1758713</v>
      </c>
      <c r="I44" s="24">
        <v>1935429</v>
      </c>
      <c r="J44" s="24">
        <v>5185973</v>
      </c>
      <c r="K44" s="24">
        <v>1670196</v>
      </c>
      <c r="L44" s="24"/>
      <c r="M44" s="24">
        <v>1655656</v>
      </c>
      <c r="N44" s="24">
        <v>3325852</v>
      </c>
      <c r="O44" s="24">
        <v>1600398</v>
      </c>
      <c r="P44" s="24">
        <v>1784534</v>
      </c>
      <c r="Q44" s="24">
        <v>3365795</v>
      </c>
      <c r="R44" s="24">
        <v>6750727</v>
      </c>
      <c r="S44" s="24"/>
      <c r="T44" s="24"/>
      <c r="U44" s="24"/>
      <c r="V44" s="24"/>
      <c r="W44" s="24">
        <v>15262552</v>
      </c>
      <c r="X44" s="24">
        <v>20347439</v>
      </c>
      <c r="Y44" s="24">
        <v>-5084887</v>
      </c>
      <c r="Z44" s="6">
        <v>-24.99</v>
      </c>
      <c r="AA44" s="22">
        <v>27129937</v>
      </c>
    </row>
    <row r="45" spans="1:27" ht="12.75">
      <c r="A45" s="5" t="s">
        <v>48</v>
      </c>
      <c r="B45" s="3"/>
      <c r="C45" s="25">
        <v>15837897</v>
      </c>
      <c r="D45" s="25"/>
      <c r="E45" s="26">
        <v>15205827</v>
      </c>
      <c r="F45" s="27">
        <v>15832792</v>
      </c>
      <c r="G45" s="27">
        <v>904531</v>
      </c>
      <c r="H45" s="27">
        <v>1034095</v>
      </c>
      <c r="I45" s="27">
        <v>1221980</v>
      </c>
      <c r="J45" s="27">
        <v>3160606</v>
      </c>
      <c r="K45" s="27">
        <v>1141280</v>
      </c>
      <c r="L45" s="27"/>
      <c r="M45" s="27">
        <v>1097323</v>
      </c>
      <c r="N45" s="27">
        <v>2238603</v>
      </c>
      <c r="O45" s="27">
        <v>928531</v>
      </c>
      <c r="P45" s="27">
        <v>1142476</v>
      </c>
      <c r="Q45" s="27">
        <v>954031</v>
      </c>
      <c r="R45" s="27">
        <v>3025038</v>
      </c>
      <c r="S45" s="27"/>
      <c r="T45" s="27"/>
      <c r="U45" s="27"/>
      <c r="V45" s="27"/>
      <c r="W45" s="27">
        <v>8424247</v>
      </c>
      <c r="X45" s="27">
        <v>11874591</v>
      </c>
      <c r="Y45" s="27">
        <v>-3450344</v>
      </c>
      <c r="Z45" s="7">
        <v>-29.06</v>
      </c>
      <c r="AA45" s="25">
        <v>15832792</v>
      </c>
    </row>
    <row r="46" spans="1:27" ht="12.75">
      <c r="A46" s="5" t="s">
        <v>49</v>
      </c>
      <c r="B46" s="3"/>
      <c r="C46" s="22">
        <v>16304319</v>
      </c>
      <c r="D46" s="22"/>
      <c r="E46" s="23">
        <v>14431667</v>
      </c>
      <c r="F46" s="24">
        <v>13867920</v>
      </c>
      <c r="G46" s="24">
        <v>977973</v>
      </c>
      <c r="H46" s="24">
        <v>1368734</v>
      </c>
      <c r="I46" s="24">
        <v>2171238</v>
      </c>
      <c r="J46" s="24">
        <v>4517945</v>
      </c>
      <c r="K46" s="24">
        <v>1394195</v>
      </c>
      <c r="L46" s="24"/>
      <c r="M46" s="24">
        <v>1064227</v>
      </c>
      <c r="N46" s="24">
        <v>2458422</v>
      </c>
      <c r="O46" s="24">
        <v>1339346</v>
      </c>
      <c r="P46" s="24">
        <v>992715</v>
      </c>
      <c r="Q46" s="24">
        <v>1946312</v>
      </c>
      <c r="R46" s="24">
        <v>4278373</v>
      </c>
      <c r="S46" s="24"/>
      <c r="T46" s="24"/>
      <c r="U46" s="24"/>
      <c r="V46" s="24"/>
      <c r="W46" s="24">
        <v>11254740</v>
      </c>
      <c r="X46" s="24">
        <v>10400932</v>
      </c>
      <c r="Y46" s="24">
        <v>853808</v>
      </c>
      <c r="Z46" s="6">
        <v>8.21</v>
      </c>
      <c r="AA46" s="22">
        <v>13867920</v>
      </c>
    </row>
    <row r="47" spans="1:27" ht="12.75">
      <c r="A47" s="2" t="s">
        <v>50</v>
      </c>
      <c r="B47" s="8" t="s">
        <v>51</v>
      </c>
      <c r="C47" s="19">
        <v>845755</v>
      </c>
      <c r="D47" s="19"/>
      <c r="E47" s="20">
        <v>493000</v>
      </c>
      <c r="F47" s="21">
        <v>705596</v>
      </c>
      <c r="G47" s="21">
        <v>58008</v>
      </c>
      <c r="H47" s="21">
        <v>68176</v>
      </c>
      <c r="I47" s="21">
        <v>79391</v>
      </c>
      <c r="J47" s="21">
        <v>205575</v>
      </c>
      <c r="K47" s="21">
        <v>66615</v>
      </c>
      <c r="L47" s="21"/>
      <c r="M47" s="21">
        <v>75116</v>
      </c>
      <c r="N47" s="21">
        <v>141731</v>
      </c>
      <c r="O47" s="21">
        <v>64292</v>
      </c>
      <c r="P47" s="21">
        <v>64107</v>
      </c>
      <c r="Q47" s="21">
        <v>67045</v>
      </c>
      <c r="R47" s="21">
        <v>195444</v>
      </c>
      <c r="S47" s="21"/>
      <c r="T47" s="21"/>
      <c r="U47" s="21"/>
      <c r="V47" s="21"/>
      <c r="W47" s="21">
        <v>542750</v>
      </c>
      <c r="X47" s="21">
        <v>529195</v>
      </c>
      <c r="Y47" s="21">
        <v>13555</v>
      </c>
      <c r="Z47" s="4">
        <v>2.56</v>
      </c>
      <c r="AA47" s="19">
        <v>705596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335743523</v>
      </c>
      <c r="D48" s="40">
        <f>+D28+D32+D38+D42+D47</f>
        <v>0</v>
      </c>
      <c r="E48" s="41">
        <f t="shared" si="9"/>
        <v>257894513</v>
      </c>
      <c r="F48" s="42">
        <f t="shared" si="9"/>
        <v>277295535</v>
      </c>
      <c r="G48" s="42">
        <f t="shared" si="9"/>
        <v>13216378</v>
      </c>
      <c r="H48" s="42">
        <f t="shared" si="9"/>
        <v>5011526</v>
      </c>
      <c r="I48" s="42">
        <f t="shared" si="9"/>
        <v>20741090</v>
      </c>
      <c r="J48" s="42">
        <f t="shared" si="9"/>
        <v>38968994</v>
      </c>
      <c r="K48" s="42">
        <f t="shared" si="9"/>
        <v>25673317</v>
      </c>
      <c r="L48" s="42">
        <f t="shared" si="9"/>
        <v>22043771</v>
      </c>
      <c r="M48" s="42">
        <f t="shared" si="9"/>
        <v>1265185</v>
      </c>
      <c r="N48" s="42">
        <f t="shared" si="9"/>
        <v>48982273</v>
      </c>
      <c r="O48" s="42">
        <f t="shared" si="9"/>
        <v>29292844</v>
      </c>
      <c r="P48" s="42">
        <f t="shared" si="9"/>
        <v>15113087</v>
      </c>
      <c r="Q48" s="42">
        <f t="shared" si="9"/>
        <v>21075996</v>
      </c>
      <c r="R48" s="42">
        <f t="shared" si="9"/>
        <v>65481927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153433194</v>
      </c>
      <c r="X48" s="42">
        <f t="shared" si="9"/>
        <v>207971518</v>
      </c>
      <c r="Y48" s="42">
        <f t="shared" si="9"/>
        <v>-54538324</v>
      </c>
      <c r="Z48" s="43">
        <f>+IF(X48&lt;&gt;0,+(Y48/X48)*100,0)</f>
        <v>-26.223938991492098</v>
      </c>
      <c r="AA48" s="40">
        <f>+AA28+AA32+AA38+AA42+AA47</f>
        <v>277295535</v>
      </c>
    </row>
    <row r="49" spans="1:27" ht="12.75">
      <c r="A49" s="14" t="s">
        <v>88</v>
      </c>
      <c r="B49" s="15"/>
      <c r="C49" s="44">
        <f aca="true" t="shared" si="10" ref="C49:Y49">+C25-C48</f>
        <v>-85341956</v>
      </c>
      <c r="D49" s="44">
        <f>+D25-D48</f>
        <v>0</v>
      </c>
      <c r="E49" s="45">
        <f t="shared" si="10"/>
        <v>36560721</v>
      </c>
      <c r="F49" s="46">
        <f t="shared" si="10"/>
        <v>-11273032</v>
      </c>
      <c r="G49" s="46">
        <f t="shared" si="10"/>
        <v>50264212</v>
      </c>
      <c r="H49" s="46">
        <f t="shared" si="10"/>
        <v>585525</v>
      </c>
      <c r="I49" s="46">
        <f t="shared" si="10"/>
        <v>-7441141</v>
      </c>
      <c r="J49" s="46">
        <f t="shared" si="10"/>
        <v>43408596</v>
      </c>
      <c r="K49" s="46">
        <f t="shared" si="10"/>
        <v>-35027562</v>
      </c>
      <c r="L49" s="46">
        <f t="shared" si="10"/>
        <v>-9548365</v>
      </c>
      <c r="M49" s="46">
        <f t="shared" si="10"/>
        <v>33258259</v>
      </c>
      <c r="N49" s="46">
        <f t="shared" si="10"/>
        <v>-11317668</v>
      </c>
      <c r="O49" s="46">
        <f t="shared" si="10"/>
        <v>-12781184</v>
      </c>
      <c r="P49" s="46">
        <f t="shared" si="10"/>
        <v>-2180597</v>
      </c>
      <c r="Q49" s="46">
        <f t="shared" si="10"/>
        <v>21090976</v>
      </c>
      <c r="R49" s="46">
        <f t="shared" si="10"/>
        <v>6129195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38220123</v>
      </c>
      <c r="X49" s="46">
        <f>IF(F25=F48,0,X25-X48)</f>
        <v>-52365240</v>
      </c>
      <c r="Y49" s="46">
        <f t="shared" si="10"/>
        <v>90585363</v>
      </c>
      <c r="Z49" s="47">
        <f>+IF(X49&lt;&gt;0,+(Y49/X49)*100,0)</f>
        <v>-172.98758298443778</v>
      </c>
      <c r="AA49" s="44">
        <f>+AA25-AA48</f>
        <v>-11273032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35296900</v>
      </c>
      <c r="D5" s="19">
        <f>SUM(D6:D8)</f>
        <v>0</v>
      </c>
      <c r="E5" s="20">
        <f t="shared" si="0"/>
        <v>53548993</v>
      </c>
      <c r="F5" s="21">
        <f t="shared" si="0"/>
        <v>68432543</v>
      </c>
      <c r="G5" s="21">
        <f t="shared" si="0"/>
        <v>13387508</v>
      </c>
      <c r="H5" s="21">
        <f t="shared" si="0"/>
        <v>3004721</v>
      </c>
      <c r="I5" s="21">
        <f t="shared" si="0"/>
        <v>132062</v>
      </c>
      <c r="J5" s="21">
        <f t="shared" si="0"/>
        <v>16524291</v>
      </c>
      <c r="K5" s="21">
        <f t="shared" si="0"/>
        <v>264358</v>
      </c>
      <c r="L5" s="21">
        <f t="shared" si="0"/>
        <v>950026</v>
      </c>
      <c r="M5" s="21">
        <f t="shared" si="0"/>
        <v>6849345</v>
      </c>
      <c r="N5" s="21">
        <f t="shared" si="0"/>
        <v>8063729</v>
      </c>
      <c r="O5" s="21">
        <f t="shared" si="0"/>
        <v>-25030</v>
      </c>
      <c r="P5" s="21">
        <f t="shared" si="0"/>
        <v>3252675</v>
      </c>
      <c r="Q5" s="21">
        <f t="shared" si="0"/>
        <v>15817391</v>
      </c>
      <c r="R5" s="21">
        <f t="shared" si="0"/>
        <v>19045036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43633056</v>
      </c>
      <c r="X5" s="21">
        <f t="shared" si="0"/>
        <v>51324291</v>
      </c>
      <c r="Y5" s="21">
        <f t="shared" si="0"/>
        <v>-7691235</v>
      </c>
      <c r="Z5" s="4">
        <f>+IF(X5&lt;&gt;0,+(Y5/X5)*100,0)</f>
        <v>-14.985565022223103</v>
      </c>
      <c r="AA5" s="19">
        <f>SUM(AA6:AA8)</f>
        <v>68432543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35296900</v>
      </c>
      <c r="D7" s="25"/>
      <c r="E7" s="26">
        <v>53548993</v>
      </c>
      <c r="F7" s="27">
        <v>68432543</v>
      </c>
      <c r="G7" s="27">
        <v>13387508</v>
      </c>
      <c r="H7" s="27">
        <v>3004721</v>
      </c>
      <c r="I7" s="27">
        <v>132062</v>
      </c>
      <c r="J7" s="27">
        <v>16524291</v>
      </c>
      <c r="K7" s="27">
        <v>264358</v>
      </c>
      <c r="L7" s="27">
        <v>950026</v>
      </c>
      <c r="M7" s="27">
        <v>6849345</v>
      </c>
      <c r="N7" s="27">
        <v>8063729</v>
      </c>
      <c r="O7" s="27">
        <v>-25030</v>
      </c>
      <c r="P7" s="27">
        <v>3252675</v>
      </c>
      <c r="Q7" s="27">
        <v>15817391</v>
      </c>
      <c r="R7" s="27">
        <v>19045036</v>
      </c>
      <c r="S7" s="27"/>
      <c r="T7" s="27"/>
      <c r="U7" s="27"/>
      <c r="V7" s="27"/>
      <c r="W7" s="27">
        <v>43633056</v>
      </c>
      <c r="X7" s="27">
        <v>51324291</v>
      </c>
      <c r="Y7" s="27">
        <v>-7691235</v>
      </c>
      <c r="Z7" s="7">
        <v>-14.99</v>
      </c>
      <c r="AA7" s="25">
        <v>68432543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750090</v>
      </c>
      <c r="D9" s="19">
        <f>SUM(D10:D14)</f>
        <v>0</v>
      </c>
      <c r="E9" s="20">
        <f t="shared" si="1"/>
        <v>883640</v>
      </c>
      <c r="F9" s="21">
        <f t="shared" si="1"/>
        <v>883640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750000</v>
      </c>
      <c r="R9" s="21">
        <f t="shared" si="1"/>
        <v>750000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750000</v>
      </c>
      <c r="X9" s="21">
        <f t="shared" si="1"/>
        <v>662724</v>
      </c>
      <c r="Y9" s="21">
        <f t="shared" si="1"/>
        <v>87276</v>
      </c>
      <c r="Z9" s="4">
        <f>+IF(X9&lt;&gt;0,+(Y9/X9)*100,0)</f>
        <v>13.169283140492874</v>
      </c>
      <c r="AA9" s="19">
        <f>SUM(AA10:AA14)</f>
        <v>883640</v>
      </c>
    </row>
    <row r="10" spans="1:27" ht="12.75">
      <c r="A10" s="5" t="s">
        <v>36</v>
      </c>
      <c r="B10" s="3"/>
      <c r="C10" s="22">
        <v>750090</v>
      </c>
      <c r="D10" s="22"/>
      <c r="E10" s="23">
        <v>883640</v>
      </c>
      <c r="F10" s="24">
        <v>883640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750000</v>
      </c>
      <c r="R10" s="24">
        <v>750000</v>
      </c>
      <c r="S10" s="24"/>
      <c r="T10" s="24"/>
      <c r="U10" s="24"/>
      <c r="V10" s="24"/>
      <c r="W10" s="24">
        <v>750000</v>
      </c>
      <c r="X10" s="24">
        <v>662724</v>
      </c>
      <c r="Y10" s="24">
        <v>87276</v>
      </c>
      <c r="Z10" s="6">
        <v>13.17</v>
      </c>
      <c r="AA10" s="22">
        <v>883640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3248727</v>
      </c>
      <c r="D15" s="19">
        <f>SUM(D16:D18)</f>
        <v>0</v>
      </c>
      <c r="E15" s="20">
        <f t="shared" si="2"/>
        <v>944644</v>
      </c>
      <c r="F15" s="21">
        <f t="shared" si="2"/>
        <v>944644</v>
      </c>
      <c r="G15" s="21">
        <f t="shared" si="2"/>
        <v>26138</v>
      </c>
      <c r="H15" s="21">
        <f t="shared" si="2"/>
        <v>22673</v>
      </c>
      <c r="I15" s="21">
        <f t="shared" si="2"/>
        <v>36987</v>
      </c>
      <c r="J15" s="21">
        <f t="shared" si="2"/>
        <v>85798</v>
      </c>
      <c r="K15" s="21">
        <f t="shared" si="2"/>
        <v>131137</v>
      </c>
      <c r="L15" s="21">
        <f t="shared" si="2"/>
        <v>24467</v>
      </c>
      <c r="M15" s="21">
        <f t="shared" si="2"/>
        <v>5295</v>
      </c>
      <c r="N15" s="21">
        <f t="shared" si="2"/>
        <v>160899</v>
      </c>
      <c r="O15" s="21">
        <f t="shared" si="2"/>
        <v>33990</v>
      </c>
      <c r="P15" s="21">
        <f t="shared" si="2"/>
        <v>23303</v>
      </c>
      <c r="Q15" s="21">
        <f t="shared" si="2"/>
        <v>39748</v>
      </c>
      <c r="R15" s="21">
        <f t="shared" si="2"/>
        <v>97041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343738</v>
      </c>
      <c r="X15" s="21">
        <f t="shared" si="2"/>
        <v>708471</v>
      </c>
      <c r="Y15" s="21">
        <f t="shared" si="2"/>
        <v>-364733</v>
      </c>
      <c r="Z15" s="4">
        <f>+IF(X15&lt;&gt;0,+(Y15/X15)*100,0)</f>
        <v>-51.48171202490999</v>
      </c>
      <c r="AA15" s="19">
        <f>SUM(AA16:AA18)</f>
        <v>944644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3248727</v>
      </c>
      <c r="D17" s="22"/>
      <c r="E17" s="23">
        <v>944644</v>
      </c>
      <c r="F17" s="24">
        <v>944644</v>
      </c>
      <c r="G17" s="24">
        <v>26138</v>
      </c>
      <c r="H17" s="24">
        <v>22673</v>
      </c>
      <c r="I17" s="24">
        <v>36987</v>
      </c>
      <c r="J17" s="24">
        <v>85798</v>
      </c>
      <c r="K17" s="24">
        <v>131137</v>
      </c>
      <c r="L17" s="24">
        <v>24467</v>
      </c>
      <c r="M17" s="24">
        <v>5295</v>
      </c>
      <c r="N17" s="24">
        <v>160899</v>
      </c>
      <c r="O17" s="24">
        <v>33990</v>
      </c>
      <c r="P17" s="24">
        <v>23303</v>
      </c>
      <c r="Q17" s="24">
        <v>39748</v>
      </c>
      <c r="R17" s="24">
        <v>97041</v>
      </c>
      <c r="S17" s="24"/>
      <c r="T17" s="24"/>
      <c r="U17" s="24"/>
      <c r="V17" s="24"/>
      <c r="W17" s="24">
        <v>343738</v>
      </c>
      <c r="X17" s="24">
        <v>708471</v>
      </c>
      <c r="Y17" s="24">
        <v>-364733</v>
      </c>
      <c r="Z17" s="6">
        <v>-51.48</v>
      </c>
      <c r="AA17" s="22">
        <v>944644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26931910</v>
      </c>
      <c r="D19" s="19">
        <f>SUM(D20:D23)</f>
        <v>0</v>
      </c>
      <c r="E19" s="20">
        <f t="shared" si="3"/>
        <v>11848650</v>
      </c>
      <c r="F19" s="21">
        <f t="shared" si="3"/>
        <v>17187031</v>
      </c>
      <c r="G19" s="21">
        <f t="shared" si="3"/>
        <v>20359</v>
      </c>
      <c r="H19" s="21">
        <f t="shared" si="3"/>
        <v>1071132</v>
      </c>
      <c r="I19" s="21">
        <f t="shared" si="3"/>
        <v>1176793</v>
      </c>
      <c r="J19" s="21">
        <f t="shared" si="3"/>
        <v>2268284</v>
      </c>
      <c r="K19" s="21">
        <f t="shared" si="3"/>
        <v>1094143</v>
      </c>
      <c r="L19" s="21">
        <f t="shared" si="3"/>
        <v>451152</v>
      </c>
      <c r="M19" s="21">
        <f t="shared" si="3"/>
        <v>2278672</v>
      </c>
      <c r="N19" s="21">
        <f t="shared" si="3"/>
        <v>3823967</v>
      </c>
      <c r="O19" s="21">
        <f t="shared" si="3"/>
        <v>1168234</v>
      </c>
      <c r="P19" s="21">
        <f t="shared" si="3"/>
        <v>1210266</v>
      </c>
      <c r="Q19" s="21">
        <f t="shared" si="3"/>
        <v>1040336</v>
      </c>
      <c r="R19" s="21">
        <f t="shared" si="3"/>
        <v>3418836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9511087</v>
      </c>
      <c r="X19" s="21">
        <f t="shared" si="3"/>
        <v>12890241</v>
      </c>
      <c r="Y19" s="21">
        <f t="shared" si="3"/>
        <v>-3379154</v>
      </c>
      <c r="Z19" s="4">
        <f>+IF(X19&lt;&gt;0,+(Y19/X19)*100,0)</f>
        <v>-26.214824067292458</v>
      </c>
      <c r="AA19" s="19">
        <f>SUM(AA20:AA23)</f>
        <v>17187031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14205060</v>
      </c>
      <c r="D21" s="22"/>
      <c r="E21" s="23">
        <v>8035904</v>
      </c>
      <c r="F21" s="24">
        <v>9870931</v>
      </c>
      <c r="G21" s="24">
        <v>720</v>
      </c>
      <c r="H21" s="24">
        <v>425791</v>
      </c>
      <c r="I21" s="24">
        <v>551621</v>
      </c>
      <c r="J21" s="24">
        <v>978132</v>
      </c>
      <c r="K21" s="24">
        <v>447690</v>
      </c>
      <c r="L21" s="24">
        <v>102784</v>
      </c>
      <c r="M21" s="24">
        <v>1085041</v>
      </c>
      <c r="N21" s="24">
        <v>1635515</v>
      </c>
      <c r="O21" s="24">
        <v>423575</v>
      </c>
      <c r="P21" s="24">
        <v>521781</v>
      </c>
      <c r="Q21" s="24">
        <v>119721</v>
      </c>
      <c r="R21" s="24">
        <v>1065077</v>
      </c>
      <c r="S21" s="24"/>
      <c r="T21" s="24"/>
      <c r="U21" s="24"/>
      <c r="V21" s="24"/>
      <c r="W21" s="24">
        <v>3678724</v>
      </c>
      <c r="X21" s="24">
        <v>7403193</v>
      </c>
      <c r="Y21" s="24">
        <v>-3724469</v>
      </c>
      <c r="Z21" s="6">
        <v>-50.31</v>
      </c>
      <c r="AA21" s="22">
        <v>9870931</v>
      </c>
    </row>
    <row r="22" spans="1:27" ht="12.75">
      <c r="A22" s="5" t="s">
        <v>48</v>
      </c>
      <c r="B22" s="3"/>
      <c r="C22" s="25">
        <v>2804177</v>
      </c>
      <c r="D22" s="25"/>
      <c r="E22" s="26">
        <v>1055080</v>
      </c>
      <c r="F22" s="27">
        <v>2628540</v>
      </c>
      <c r="G22" s="27">
        <v>3150</v>
      </c>
      <c r="H22" s="27">
        <v>554922</v>
      </c>
      <c r="I22" s="27">
        <v>542527</v>
      </c>
      <c r="J22" s="27">
        <v>1100599</v>
      </c>
      <c r="K22" s="27">
        <v>547076</v>
      </c>
      <c r="L22" s="27">
        <v>59023</v>
      </c>
      <c r="M22" s="27">
        <v>1092533</v>
      </c>
      <c r="N22" s="27">
        <v>1698632</v>
      </c>
      <c r="O22" s="27">
        <v>587853</v>
      </c>
      <c r="P22" s="27">
        <v>586149</v>
      </c>
      <c r="Q22" s="27">
        <v>65646</v>
      </c>
      <c r="R22" s="27">
        <v>1239648</v>
      </c>
      <c r="S22" s="27"/>
      <c r="T22" s="27"/>
      <c r="U22" s="27"/>
      <c r="V22" s="27"/>
      <c r="W22" s="27">
        <v>4038879</v>
      </c>
      <c r="X22" s="27">
        <v>1971396</v>
      </c>
      <c r="Y22" s="27">
        <v>2067483</v>
      </c>
      <c r="Z22" s="7">
        <v>104.87</v>
      </c>
      <c r="AA22" s="25">
        <v>2628540</v>
      </c>
    </row>
    <row r="23" spans="1:27" ht="12.75">
      <c r="A23" s="5" t="s">
        <v>49</v>
      </c>
      <c r="B23" s="3"/>
      <c r="C23" s="22">
        <v>9922673</v>
      </c>
      <c r="D23" s="22"/>
      <c r="E23" s="23">
        <v>2757666</v>
      </c>
      <c r="F23" s="24">
        <v>4687560</v>
      </c>
      <c r="G23" s="24">
        <v>16489</v>
      </c>
      <c r="H23" s="24">
        <v>90419</v>
      </c>
      <c r="I23" s="24">
        <v>82645</v>
      </c>
      <c r="J23" s="24">
        <v>189553</v>
      </c>
      <c r="K23" s="24">
        <v>99377</v>
      </c>
      <c r="L23" s="24">
        <v>289345</v>
      </c>
      <c r="M23" s="24">
        <v>101098</v>
      </c>
      <c r="N23" s="24">
        <v>489820</v>
      </c>
      <c r="O23" s="24">
        <v>156806</v>
      </c>
      <c r="P23" s="24">
        <v>102336</v>
      </c>
      <c r="Q23" s="24">
        <v>854969</v>
      </c>
      <c r="R23" s="24">
        <v>1114111</v>
      </c>
      <c r="S23" s="24"/>
      <c r="T23" s="24"/>
      <c r="U23" s="24"/>
      <c r="V23" s="24"/>
      <c r="W23" s="24">
        <v>1793484</v>
      </c>
      <c r="X23" s="24">
        <v>3515652</v>
      </c>
      <c r="Y23" s="24">
        <v>-1722168</v>
      </c>
      <c r="Z23" s="6">
        <v>-48.99</v>
      </c>
      <c r="AA23" s="22">
        <v>4687560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66227627</v>
      </c>
      <c r="D25" s="40">
        <f>+D5+D9+D15+D19+D24</f>
        <v>0</v>
      </c>
      <c r="E25" s="41">
        <f t="shared" si="4"/>
        <v>67225927</v>
      </c>
      <c r="F25" s="42">
        <f t="shared" si="4"/>
        <v>87447858</v>
      </c>
      <c r="G25" s="42">
        <f t="shared" si="4"/>
        <v>13434005</v>
      </c>
      <c r="H25" s="42">
        <f t="shared" si="4"/>
        <v>4098526</v>
      </c>
      <c r="I25" s="42">
        <f t="shared" si="4"/>
        <v>1345842</v>
      </c>
      <c r="J25" s="42">
        <f t="shared" si="4"/>
        <v>18878373</v>
      </c>
      <c r="K25" s="42">
        <f t="shared" si="4"/>
        <v>1489638</v>
      </c>
      <c r="L25" s="42">
        <f t="shared" si="4"/>
        <v>1425645</v>
      </c>
      <c r="M25" s="42">
        <f t="shared" si="4"/>
        <v>9133312</v>
      </c>
      <c r="N25" s="42">
        <f t="shared" si="4"/>
        <v>12048595</v>
      </c>
      <c r="O25" s="42">
        <f t="shared" si="4"/>
        <v>1177194</v>
      </c>
      <c r="P25" s="42">
        <f t="shared" si="4"/>
        <v>4486244</v>
      </c>
      <c r="Q25" s="42">
        <f t="shared" si="4"/>
        <v>17647475</v>
      </c>
      <c r="R25" s="42">
        <f t="shared" si="4"/>
        <v>23310913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54237881</v>
      </c>
      <c r="X25" s="42">
        <f t="shared" si="4"/>
        <v>65585727</v>
      </c>
      <c r="Y25" s="42">
        <f t="shared" si="4"/>
        <v>-11347846</v>
      </c>
      <c r="Z25" s="43">
        <f>+IF(X25&lt;&gt;0,+(Y25/X25)*100,0)</f>
        <v>-17.302310302971865</v>
      </c>
      <c r="AA25" s="40">
        <f>+AA5+AA9+AA15+AA19+AA24</f>
        <v>87447858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29504928</v>
      </c>
      <c r="D28" s="19">
        <f>SUM(D29:D31)</f>
        <v>0</v>
      </c>
      <c r="E28" s="20">
        <f t="shared" si="5"/>
        <v>39011106</v>
      </c>
      <c r="F28" s="21">
        <f t="shared" si="5"/>
        <v>37218531</v>
      </c>
      <c r="G28" s="21">
        <f t="shared" si="5"/>
        <v>1788581</v>
      </c>
      <c r="H28" s="21">
        <f t="shared" si="5"/>
        <v>1900403</v>
      </c>
      <c r="I28" s="21">
        <f t="shared" si="5"/>
        <v>2568513</v>
      </c>
      <c r="J28" s="21">
        <f t="shared" si="5"/>
        <v>6257497</v>
      </c>
      <c r="K28" s="21">
        <f t="shared" si="5"/>
        <v>2256210</v>
      </c>
      <c r="L28" s="21">
        <f t="shared" si="5"/>
        <v>2040185</v>
      </c>
      <c r="M28" s="21">
        <f t="shared" si="5"/>
        <v>259499</v>
      </c>
      <c r="N28" s="21">
        <f t="shared" si="5"/>
        <v>4555894</v>
      </c>
      <c r="O28" s="21">
        <f t="shared" si="5"/>
        <v>3740104</v>
      </c>
      <c r="P28" s="21">
        <f t="shared" si="5"/>
        <v>598065</v>
      </c>
      <c r="Q28" s="21">
        <f t="shared" si="5"/>
        <v>2173756</v>
      </c>
      <c r="R28" s="21">
        <f t="shared" si="5"/>
        <v>6511925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17325316</v>
      </c>
      <c r="X28" s="21">
        <f t="shared" si="5"/>
        <v>27913104</v>
      </c>
      <c r="Y28" s="21">
        <f t="shared" si="5"/>
        <v>-10587788</v>
      </c>
      <c r="Z28" s="4">
        <f>+IF(X28&lt;&gt;0,+(Y28/X28)*100,0)</f>
        <v>-37.93124548240855</v>
      </c>
      <c r="AA28" s="19">
        <f>SUM(AA29:AA31)</f>
        <v>37218531</v>
      </c>
    </row>
    <row r="29" spans="1:27" ht="12.75">
      <c r="A29" s="5" t="s">
        <v>32</v>
      </c>
      <c r="B29" s="3"/>
      <c r="C29" s="22">
        <v>6306751</v>
      </c>
      <c r="D29" s="22"/>
      <c r="E29" s="23">
        <v>7623527</v>
      </c>
      <c r="F29" s="24">
        <v>8213927</v>
      </c>
      <c r="G29" s="24">
        <v>465778</v>
      </c>
      <c r="H29" s="24">
        <v>463458</v>
      </c>
      <c r="I29" s="24">
        <v>449247</v>
      </c>
      <c r="J29" s="24">
        <v>1378483</v>
      </c>
      <c r="K29" s="24">
        <v>411545</v>
      </c>
      <c r="L29" s="24">
        <v>436241</v>
      </c>
      <c r="M29" s="24">
        <v>21466</v>
      </c>
      <c r="N29" s="24">
        <v>869252</v>
      </c>
      <c r="O29" s="24">
        <v>799507</v>
      </c>
      <c r="P29" s="24">
        <v>395122</v>
      </c>
      <c r="Q29" s="24">
        <v>437067</v>
      </c>
      <c r="R29" s="24">
        <v>1631696</v>
      </c>
      <c r="S29" s="24"/>
      <c r="T29" s="24"/>
      <c r="U29" s="24"/>
      <c r="V29" s="24"/>
      <c r="W29" s="24">
        <v>3879431</v>
      </c>
      <c r="X29" s="24">
        <v>6160275</v>
      </c>
      <c r="Y29" s="24">
        <v>-2280844</v>
      </c>
      <c r="Z29" s="6">
        <v>-37.03</v>
      </c>
      <c r="AA29" s="22">
        <v>8213927</v>
      </c>
    </row>
    <row r="30" spans="1:27" ht="12.75">
      <c r="A30" s="5" t="s">
        <v>33</v>
      </c>
      <c r="B30" s="3"/>
      <c r="C30" s="25">
        <v>23198177</v>
      </c>
      <c r="D30" s="25"/>
      <c r="E30" s="26">
        <v>31387579</v>
      </c>
      <c r="F30" s="27">
        <v>29004604</v>
      </c>
      <c r="G30" s="27">
        <v>1322803</v>
      </c>
      <c r="H30" s="27">
        <v>1436945</v>
      </c>
      <c r="I30" s="27">
        <v>2119266</v>
      </c>
      <c r="J30" s="27">
        <v>4879014</v>
      </c>
      <c r="K30" s="27">
        <v>1844665</v>
      </c>
      <c r="L30" s="27">
        <v>1603944</v>
      </c>
      <c r="M30" s="27">
        <v>238033</v>
      </c>
      <c r="N30" s="27">
        <v>3686642</v>
      </c>
      <c r="O30" s="27">
        <v>2940597</v>
      </c>
      <c r="P30" s="27">
        <v>202943</v>
      </c>
      <c r="Q30" s="27">
        <v>1736689</v>
      </c>
      <c r="R30" s="27">
        <v>4880229</v>
      </c>
      <c r="S30" s="27"/>
      <c r="T30" s="27"/>
      <c r="U30" s="27"/>
      <c r="V30" s="27"/>
      <c r="W30" s="27">
        <v>13445885</v>
      </c>
      <c r="X30" s="27">
        <v>21752829</v>
      </c>
      <c r="Y30" s="27">
        <v>-8306944</v>
      </c>
      <c r="Z30" s="7">
        <v>-38.19</v>
      </c>
      <c r="AA30" s="25">
        <v>29004604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3636544</v>
      </c>
      <c r="D32" s="19">
        <f>SUM(D33:D37)</f>
        <v>0</v>
      </c>
      <c r="E32" s="20">
        <f t="shared" si="6"/>
        <v>1679373</v>
      </c>
      <c r="F32" s="21">
        <f t="shared" si="6"/>
        <v>1343463</v>
      </c>
      <c r="G32" s="21">
        <f t="shared" si="6"/>
        <v>141098</v>
      </c>
      <c r="H32" s="21">
        <f t="shared" si="6"/>
        <v>146088</v>
      </c>
      <c r="I32" s="21">
        <f t="shared" si="6"/>
        <v>158987</v>
      </c>
      <c r="J32" s="21">
        <f t="shared" si="6"/>
        <v>446173</v>
      </c>
      <c r="K32" s="21">
        <f t="shared" si="6"/>
        <v>127707</v>
      </c>
      <c r="L32" s="21">
        <f t="shared" si="6"/>
        <v>114803</v>
      </c>
      <c r="M32" s="21">
        <f t="shared" si="6"/>
        <v>1085</v>
      </c>
      <c r="N32" s="21">
        <f t="shared" si="6"/>
        <v>243595</v>
      </c>
      <c r="O32" s="21">
        <f t="shared" si="6"/>
        <v>240710</v>
      </c>
      <c r="P32" s="21">
        <f t="shared" si="6"/>
        <v>138831</v>
      </c>
      <c r="Q32" s="21">
        <f t="shared" si="6"/>
        <v>151953</v>
      </c>
      <c r="R32" s="21">
        <f t="shared" si="6"/>
        <v>531494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1221262</v>
      </c>
      <c r="X32" s="21">
        <f t="shared" si="6"/>
        <v>1007559</v>
      </c>
      <c r="Y32" s="21">
        <f t="shared" si="6"/>
        <v>213703</v>
      </c>
      <c r="Z32" s="4">
        <f>+IF(X32&lt;&gt;0,+(Y32/X32)*100,0)</f>
        <v>21.20997380798544</v>
      </c>
      <c r="AA32" s="19">
        <f>SUM(AA33:AA37)</f>
        <v>1343463</v>
      </c>
    </row>
    <row r="33" spans="1:27" ht="12.75">
      <c r="A33" s="5" t="s">
        <v>36</v>
      </c>
      <c r="B33" s="3"/>
      <c r="C33" s="22">
        <v>2744351</v>
      </c>
      <c r="D33" s="22"/>
      <c r="E33" s="23">
        <v>1559698</v>
      </c>
      <c r="F33" s="24">
        <v>1293953</v>
      </c>
      <c r="G33" s="24">
        <v>141098</v>
      </c>
      <c r="H33" s="24">
        <v>146088</v>
      </c>
      <c r="I33" s="24">
        <v>158987</v>
      </c>
      <c r="J33" s="24">
        <v>446173</v>
      </c>
      <c r="K33" s="24">
        <v>127707</v>
      </c>
      <c r="L33" s="24">
        <v>114803</v>
      </c>
      <c r="M33" s="24">
        <v>1085</v>
      </c>
      <c r="N33" s="24">
        <v>243595</v>
      </c>
      <c r="O33" s="24">
        <v>238297</v>
      </c>
      <c r="P33" s="24">
        <v>122965</v>
      </c>
      <c r="Q33" s="24">
        <v>151953</v>
      </c>
      <c r="R33" s="24">
        <v>513215</v>
      </c>
      <c r="S33" s="24"/>
      <c r="T33" s="24"/>
      <c r="U33" s="24"/>
      <c r="V33" s="24"/>
      <c r="W33" s="24">
        <v>1202983</v>
      </c>
      <c r="X33" s="24">
        <v>970434</v>
      </c>
      <c r="Y33" s="24">
        <v>232549</v>
      </c>
      <c r="Z33" s="6">
        <v>23.96</v>
      </c>
      <c r="AA33" s="22">
        <v>1293953</v>
      </c>
    </row>
    <row r="34" spans="1:27" ht="12.75">
      <c r="A34" s="5" t="s">
        <v>37</v>
      </c>
      <c r="B34" s="3"/>
      <c r="C34" s="22">
        <v>34551</v>
      </c>
      <c r="D34" s="22"/>
      <c r="E34" s="23">
        <v>119675</v>
      </c>
      <c r="F34" s="24">
        <v>49510</v>
      </c>
      <c r="G34" s="24"/>
      <c r="H34" s="24"/>
      <c r="I34" s="24"/>
      <c r="J34" s="24"/>
      <c r="K34" s="24"/>
      <c r="L34" s="24"/>
      <c r="M34" s="24"/>
      <c r="N34" s="24"/>
      <c r="O34" s="24">
        <v>2413</v>
      </c>
      <c r="P34" s="24">
        <v>15866</v>
      </c>
      <c r="Q34" s="24"/>
      <c r="R34" s="24">
        <v>18279</v>
      </c>
      <c r="S34" s="24"/>
      <c r="T34" s="24"/>
      <c r="U34" s="24"/>
      <c r="V34" s="24"/>
      <c r="W34" s="24">
        <v>18279</v>
      </c>
      <c r="X34" s="24">
        <v>37125</v>
      </c>
      <c r="Y34" s="24">
        <v>-18846</v>
      </c>
      <c r="Z34" s="6">
        <v>-50.76</v>
      </c>
      <c r="AA34" s="22">
        <v>49510</v>
      </c>
    </row>
    <row r="35" spans="1:27" ht="12.75">
      <c r="A35" s="5" t="s">
        <v>38</v>
      </c>
      <c r="B35" s="3"/>
      <c r="C35" s="22">
        <v>857642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2966822</v>
      </c>
      <c r="D38" s="19">
        <f>SUM(D39:D41)</f>
        <v>0</v>
      </c>
      <c r="E38" s="20">
        <f t="shared" si="7"/>
        <v>2637683</v>
      </c>
      <c r="F38" s="21">
        <f t="shared" si="7"/>
        <v>1268014</v>
      </c>
      <c r="G38" s="21">
        <f t="shared" si="7"/>
        <v>91861</v>
      </c>
      <c r="H38" s="21">
        <f t="shared" si="7"/>
        <v>128195</v>
      </c>
      <c r="I38" s="21">
        <f t="shared" si="7"/>
        <v>112854</v>
      </c>
      <c r="J38" s="21">
        <f t="shared" si="7"/>
        <v>332910</v>
      </c>
      <c r="K38" s="21">
        <f t="shared" si="7"/>
        <v>103218</v>
      </c>
      <c r="L38" s="21">
        <f t="shared" si="7"/>
        <v>103316</v>
      </c>
      <c r="M38" s="21">
        <f t="shared" si="7"/>
        <v>0</v>
      </c>
      <c r="N38" s="21">
        <f t="shared" si="7"/>
        <v>206534</v>
      </c>
      <c r="O38" s="21">
        <f t="shared" si="7"/>
        <v>326746</v>
      </c>
      <c r="P38" s="21">
        <f t="shared" si="7"/>
        <v>116260</v>
      </c>
      <c r="Q38" s="21">
        <f t="shared" si="7"/>
        <v>103833</v>
      </c>
      <c r="R38" s="21">
        <f t="shared" si="7"/>
        <v>546839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1086283</v>
      </c>
      <c r="X38" s="21">
        <f t="shared" si="7"/>
        <v>950940</v>
      </c>
      <c r="Y38" s="21">
        <f t="shared" si="7"/>
        <v>135343</v>
      </c>
      <c r="Z38" s="4">
        <f>+IF(X38&lt;&gt;0,+(Y38/X38)*100,0)</f>
        <v>14.23254884640461</v>
      </c>
      <c r="AA38" s="19">
        <f>SUM(AA39:AA41)</f>
        <v>1268014</v>
      </c>
    </row>
    <row r="39" spans="1:27" ht="12.75">
      <c r="A39" s="5" t="s">
        <v>42</v>
      </c>
      <c r="B39" s="3"/>
      <c r="C39" s="22">
        <v>2370051</v>
      </c>
      <c r="D39" s="22"/>
      <c r="E39" s="23">
        <v>1712534</v>
      </c>
      <c r="F39" s="24">
        <v>805365</v>
      </c>
      <c r="G39" s="24">
        <v>87422</v>
      </c>
      <c r="H39" s="24">
        <v>114329</v>
      </c>
      <c r="I39" s="24">
        <v>108568</v>
      </c>
      <c r="J39" s="24">
        <v>310319</v>
      </c>
      <c r="K39" s="24">
        <v>98932</v>
      </c>
      <c r="L39" s="24">
        <v>99030</v>
      </c>
      <c r="M39" s="24"/>
      <c r="N39" s="24">
        <v>197962</v>
      </c>
      <c r="O39" s="24">
        <v>307450</v>
      </c>
      <c r="P39" s="24">
        <v>93437</v>
      </c>
      <c r="Q39" s="24">
        <v>99547</v>
      </c>
      <c r="R39" s="24">
        <v>500434</v>
      </c>
      <c r="S39" s="24"/>
      <c r="T39" s="24"/>
      <c r="U39" s="24"/>
      <c r="V39" s="24"/>
      <c r="W39" s="24">
        <v>1008715</v>
      </c>
      <c r="X39" s="24">
        <v>603972</v>
      </c>
      <c r="Y39" s="24">
        <v>404743</v>
      </c>
      <c r="Z39" s="6">
        <v>67.01</v>
      </c>
      <c r="AA39" s="22">
        <v>805365</v>
      </c>
    </row>
    <row r="40" spans="1:27" ht="12.75">
      <c r="A40" s="5" t="s">
        <v>43</v>
      </c>
      <c r="B40" s="3"/>
      <c r="C40" s="22">
        <v>596771</v>
      </c>
      <c r="D40" s="22"/>
      <c r="E40" s="23">
        <v>925149</v>
      </c>
      <c r="F40" s="24">
        <v>462649</v>
      </c>
      <c r="G40" s="24">
        <v>4439</v>
      </c>
      <c r="H40" s="24">
        <v>13866</v>
      </c>
      <c r="I40" s="24">
        <v>4286</v>
      </c>
      <c r="J40" s="24">
        <v>22591</v>
      </c>
      <c r="K40" s="24">
        <v>4286</v>
      </c>
      <c r="L40" s="24">
        <v>4286</v>
      </c>
      <c r="M40" s="24"/>
      <c r="N40" s="24">
        <v>8572</v>
      </c>
      <c r="O40" s="24">
        <v>19296</v>
      </c>
      <c r="P40" s="24">
        <v>22823</v>
      </c>
      <c r="Q40" s="24">
        <v>4286</v>
      </c>
      <c r="R40" s="24">
        <v>46405</v>
      </c>
      <c r="S40" s="24"/>
      <c r="T40" s="24"/>
      <c r="U40" s="24"/>
      <c r="V40" s="24"/>
      <c r="W40" s="24">
        <v>77568</v>
      </c>
      <c r="X40" s="24">
        <v>346968</v>
      </c>
      <c r="Y40" s="24">
        <v>-269400</v>
      </c>
      <c r="Z40" s="6">
        <v>-77.64</v>
      </c>
      <c r="AA40" s="22">
        <v>462649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26749255</v>
      </c>
      <c r="D42" s="19">
        <f>SUM(D43:D46)</f>
        <v>0</v>
      </c>
      <c r="E42" s="20">
        <f t="shared" si="8"/>
        <v>20033028</v>
      </c>
      <c r="F42" s="21">
        <f t="shared" si="8"/>
        <v>20346550</v>
      </c>
      <c r="G42" s="21">
        <f t="shared" si="8"/>
        <v>1175298</v>
      </c>
      <c r="H42" s="21">
        <f t="shared" si="8"/>
        <v>738454</v>
      </c>
      <c r="I42" s="21">
        <f t="shared" si="8"/>
        <v>1293128</v>
      </c>
      <c r="J42" s="21">
        <f t="shared" si="8"/>
        <v>3206880</v>
      </c>
      <c r="K42" s="21">
        <f t="shared" si="8"/>
        <v>1412243</v>
      </c>
      <c r="L42" s="21">
        <f t="shared" si="8"/>
        <v>752685</v>
      </c>
      <c r="M42" s="21">
        <f t="shared" si="8"/>
        <v>6048</v>
      </c>
      <c r="N42" s="21">
        <f t="shared" si="8"/>
        <v>2170976</v>
      </c>
      <c r="O42" s="21">
        <f t="shared" si="8"/>
        <v>2530788</v>
      </c>
      <c r="P42" s="21">
        <f t="shared" si="8"/>
        <v>804965</v>
      </c>
      <c r="Q42" s="21">
        <f t="shared" si="8"/>
        <v>980717</v>
      </c>
      <c r="R42" s="21">
        <f t="shared" si="8"/>
        <v>4316470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9694326</v>
      </c>
      <c r="X42" s="21">
        <f t="shared" si="8"/>
        <v>15259581</v>
      </c>
      <c r="Y42" s="21">
        <f t="shared" si="8"/>
        <v>-5565255</v>
      </c>
      <c r="Z42" s="4">
        <f>+IF(X42&lt;&gt;0,+(Y42/X42)*100,0)</f>
        <v>-36.47056233064328</v>
      </c>
      <c r="AA42" s="19">
        <f>SUM(AA43:AA46)</f>
        <v>20346550</v>
      </c>
    </row>
    <row r="43" spans="1:27" ht="12.75">
      <c r="A43" s="5" t="s">
        <v>46</v>
      </c>
      <c r="B43" s="3"/>
      <c r="C43" s="22">
        <v>9108716</v>
      </c>
      <c r="D43" s="22"/>
      <c r="E43" s="23">
        <v>1949200</v>
      </c>
      <c r="F43" s="24">
        <v>1949200</v>
      </c>
      <c r="G43" s="24">
        <v>47</v>
      </c>
      <c r="H43" s="24">
        <v>47</v>
      </c>
      <c r="I43" s="24">
        <v>451120</v>
      </c>
      <c r="J43" s="24">
        <v>451214</v>
      </c>
      <c r="K43" s="24">
        <v>436820</v>
      </c>
      <c r="L43" s="24">
        <v>-194563</v>
      </c>
      <c r="M43" s="24">
        <v>3515</v>
      </c>
      <c r="N43" s="24">
        <v>245772</v>
      </c>
      <c r="O43" s="24">
        <v>344901</v>
      </c>
      <c r="P43" s="24">
        <v>-235437</v>
      </c>
      <c r="Q43" s="24">
        <v>62057</v>
      </c>
      <c r="R43" s="24">
        <v>171521</v>
      </c>
      <c r="S43" s="24"/>
      <c r="T43" s="24"/>
      <c r="U43" s="24"/>
      <c r="V43" s="24"/>
      <c r="W43" s="24">
        <v>868507</v>
      </c>
      <c r="X43" s="24">
        <v>1461888</v>
      </c>
      <c r="Y43" s="24">
        <v>-593381</v>
      </c>
      <c r="Z43" s="6">
        <v>-40.59</v>
      </c>
      <c r="AA43" s="22">
        <v>1949200</v>
      </c>
    </row>
    <row r="44" spans="1:27" ht="12.75">
      <c r="A44" s="5" t="s">
        <v>47</v>
      </c>
      <c r="B44" s="3"/>
      <c r="C44" s="22">
        <v>9169855</v>
      </c>
      <c r="D44" s="22"/>
      <c r="E44" s="23">
        <v>9960744</v>
      </c>
      <c r="F44" s="24">
        <v>8958838</v>
      </c>
      <c r="G44" s="24">
        <v>773470</v>
      </c>
      <c r="H44" s="24">
        <v>263246</v>
      </c>
      <c r="I44" s="24">
        <v>477119</v>
      </c>
      <c r="J44" s="24">
        <v>1513835</v>
      </c>
      <c r="K44" s="24">
        <v>604134</v>
      </c>
      <c r="L44" s="24">
        <v>482411</v>
      </c>
      <c r="M44" s="24">
        <v>2024</v>
      </c>
      <c r="N44" s="24">
        <v>1088569</v>
      </c>
      <c r="O44" s="24">
        <v>1372297</v>
      </c>
      <c r="P44" s="24">
        <v>521938</v>
      </c>
      <c r="Q44" s="24">
        <v>514809</v>
      </c>
      <c r="R44" s="24">
        <v>2409044</v>
      </c>
      <c r="S44" s="24"/>
      <c r="T44" s="24"/>
      <c r="U44" s="24"/>
      <c r="V44" s="24"/>
      <c r="W44" s="24">
        <v>5011448</v>
      </c>
      <c r="X44" s="24">
        <v>6719022</v>
      </c>
      <c r="Y44" s="24">
        <v>-1707574</v>
      </c>
      <c r="Z44" s="6">
        <v>-25.41</v>
      </c>
      <c r="AA44" s="22">
        <v>8958838</v>
      </c>
    </row>
    <row r="45" spans="1:27" ht="12.75">
      <c r="A45" s="5" t="s">
        <v>48</v>
      </c>
      <c r="B45" s="3"/>
      <c r="C45" s="25">
        <v>3748205</v>
      </c>
      <c r="D45" s="25"/>
      <c r="E45" s="26">
        <v>4413612</v>
      </c>
      <c r="F45" s="27">
        <v>5206753</v>
      </c>
      <c r="G45" s="27">
        <v>176272</v>
      </c>
      <c r="H45" s="27">
        <v>220180</v>
      </c>
      <c r="I45" s="27">
        <v>152751</v>
      </c>
      <c r="J45" s="27">
        <v>549203</v>
      </c>
      <c r="K45" s="27">
        <v>151231</v>
      </c>
      <c r="L45" s="27">
        <v>198827</v>
      </c>
      <c r="M45" s="27">
        <v>509</v>
      </c>
      <c r="N45" s="27">
        <v>350567</v>
      </c>
      <c r="O45" s="27">
        <v>378269</v>
      </c>
      <c r="P45" s="27">
        <v>295488</v>
      </c>
      <c r="Q45" s="27">
        <v>170810</v>
      </c>
      <c r="R45" s="27">
        <v>844567</v>
      </c>
      <c r="S45" s="27"/>
      <c r="T45" s="27"/>
      <c r="U45" s="27"/>
      <c r="V45" s="27"/>
      <c r="W45" s="27">
        <v>1744337</v>
      </c>
      <c r="X45" s="27">
        <v>3904956</v>
      </c>
      <c r="Y45" s="27">
        <v>-2160619</v>
      </c>
      <c r="Z45" s="7">
        <v>-55.33</v>
      </c>
      <c r="AA45" s="25">
        <v>5206753</v>
      </c>
    </row>
    <row r="46" spans="1:27" ht="12.75">
      <c r="A46" s="5" t="s">
        <v>49</v>
      </c>
      <c r="B46" s="3"/>
      <c r="C46" s="22">
        <v>4722479</v>
      </c>
      <c r="D46" s="22"/>
      <c r="E46" s="23">
        <v>3709472</v>
      </c>
      <c r="F46" s="24">
        <v>4231759</v>
      </c>
      <c r="G46" s="24">
        <v>225509</v>
      </c>
      <c r="H46" s="24">
        <v>254981</v>
      </c>
      <c r="I46" s="24">
        <v>212138</v>
      </c>
      <c r="J46" s="24">
        <v>692628</v>
      </c>
      <c r="K46" s="24">
        <v>220058</v>
      </c>
      <c r="L46" s="24">
        <v>266010</v>
      </c>
      <c r="M46" s="24"/>
      <c r="N46" s="24">
        <v>486068</v>
      </c>
      <c r="O46" s="24">
        <v>435321</v>
      </c>
      <c r="P46" s="24">
        <v>222976</v>
      </c>
      <c r="Q46" s="24">
        <v>233041</v>
      </c>
      <c r="R46" s="24">
        <v>891338</v>
      </c>
      <c r="S46" s="24"/>
      <c r="T46" s="24"/>
      <c r="U46" s="24"/>
      <c r="V46" s="24"/>
      <c r="W46" s="24">
        <v>2070034</v>
      </c>
      <c r="X46" s="24">
        <v>3173715</v>
      </c>
      <c r="Y46" s="24">
        <v>-1103681</v>
      </c>
      <c r="Z46" s="6">
        <v>-34.78</v>
      </c>
      <c r="AA46" s="22">
        <v>4231759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62857549</v>
      </c>
      <c r="D48" s="40">
        <f>+D28+D32+D38+D42+D47</f>
        <v>0</v>
      </c>
      <c r="E48" s="41">
        <f t="shared" si="9"/>
        <v>63361190</v>
      </c>
      <c r="F48" s="42">
        <f t="shared" si="9"/>
        <v>60176558</v>
      </c>
      <c r="G48" s="42">
        <f t="shared" si="9"/>
        <v>3196838</v>
      </c>
      <c r="H48" s="42">
        <f t="shared" si="9"/>
        <v>2913140</v>
      </c>
      <c r="I48" s="42">
        <f t="shared" si="9"/>
        <v>4133482</v>
      </c>
      <c r="J48" s="42">
        <f t="shared" si="9"/>
        <v>10243460</v>
      </c>
      <c r="K48" s="42">
        <f t="shared" si="9"/>
        <v>3899378</v>
      </c>
      <c r="L48" s="42">
        <f t="shared" si="9"/>
        <v>3010989</v>
      </c>
      <c r="M48" s="42">
        <f t="shared" si="9"/>
        <v>266632</v>
      </c>
      <c r="N48" s="42">
        <f t="shared" si="9"/>
        <v>7176999</v>
      </c>
      <c r="O48" s="42">
        <f t="shared" si="9"/>
        <v>6838348</v>
      </c>
      <c r="P48" s="42">
        <f t="shared" si="9"/>
        <v>1658121</v>
      </c>
      <c r="Q48" s="42">
        <f t="shared" si="9"/>
        <v>3410259</v>
      </c>
      <c r="R48" s="42">
        <f t="shared" si="9"/>
        <v>11906728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29327187</v>
      </c>
      <c r="X48" s="42">
        <f t="shared" si="9"/>
        <v>45131184</v>
      </c>
      <c r="Y48" s="42">
        <f t="shared" si="9"/>
        <v>-15803997</v>
      </c>
      <c r="Z48" s="43">
        <f>+IF(X48&lt;&gt;0,+(Y48/X48)*100,0)</f>
        <v>-35.017909124653144</v>
      </c>
      <c r="AA48" s="40">
        <f>+AA28+AA32+AA38+AA42+AA47</f>
        <v>60176558</v>
      </c>
    </row>
    <row r="49" spans="1:27" ht="12.75">
      <c r="A49" s="14" t="s">
        <v>88</v>
      </c>
      <c r="B49" s="15"/>
      <c r="C49" s="44">
        <f aca="true" t="shared" si="10" ref="C49:Y49">+C25-C48</f>
        <v>3370078</v>
      </c>
      <c r="D49" s="44">
        <f>+D25-D48</f>
        <v>0</v>
      </c>
      <c r="E49" s="45">
        <f t="shared" si="10"/>
        <v>3864737</v>
      </c>
      <c r="F49" s="46">
        <f t="shared" si="10"/>
        <v>27271300</v>
      </c>
      <c r="G49" s="46">
        <f t="shared" si="10"/>
        <v>10237167</v>
      </c>
      <c r="H49" s="46">
        <f t="shared" si="10"/>
        <v>1185386</v>
      </c>
      <c r="I49" s="46">
        <f t="shared" si="10"/>
        <v>-2787640</v>
      </c>
      <c r="J49" s="46">
        <f t="shared" si="10"/>
        <v>8634913</v>
      </c>
      <c r="K49" s="46">
        <f t="shared" si="10"/>
        <v>-2409740</v>
      </c>
      <c r="L49" s="46">
        <f t="shared" si="10"/>
        <v>-1585344</v>
      </c>
      <c r="M49" s="46">
        <f t="shared" si="10"/>
        <v>8866680</v>
      </c>
      <c r="N49" s="46">
        <f t="shared" si="10"/>
        <v>4871596</v>
      </c>
      <c r="O49" s="46">
        <f t="shared" si="10"/>
        <v>-5661154</v>
      </c>
      <c r="P49" s="46">
        <f t="shared" si="10"/>
        <v>2828123</v>
      </c>
      <c r="Q49" s="46">
        <f t="shared" si="10"/>
        <v>14237216</v>
      </c>
      <c r="R49" s="46">
        <f t="shared" si="10"/>
        <v>11404185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24910694</v>
      </c>
      <c r="X49" s="46">
        <f>IF(F25=F48,0,X25-X48)</f>
        <v>20454543</v>
      </c>
      <c r="Y49" s="46">
        <f t="shared" si="10"/>
        <v>4456151</v>
      </c>
      <c r="Z49" s="47">
        <f>+IF(X49&lt;&gt;0,+(Y49/X49)*100,0)</f>
        <v>21.78562972538668</v>
      </c>
      <c r="AA49" s="44">
        <f>+AA25-AA48</f>
        <v>27271300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69666630</v>
      </c>
      <c r="D5" s="19">
        <f>SUM(D6:D8)</f>
        <v>0</v>
      </c>
      <c r="E5" s="20">
        <f t="shared" si="0"/>
        <v>149723815</v>
      </c>
      <c r="F5" s="21">
        <f t="shared" si="0"/>
        <v>150257859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26518302</v>
      </c>
      <c r="P5" s="21">
        <f t="shared" si="0"/>
        <v>370031</v>
      </c>
      <c r="Q5" s="21">
        <f t="shared" si="0"/>
        <v>10230816</v>
      </c>
      <c r="R5" s="21">
        <f t="shared" si="0"/>
        <v>37119149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37119149</v>
      </c>
      <c r="X5" s="21">
        <f t="shared" si="0"/>
        <v>112058991</v>
      </c>
      <c r="Y5" s="21">
        <f t="shared" si="0"/>
        <v>-74939842</v>
      </c>
      <c r="Z5" s="4">
        <f>+IF(X5&lt;&gt;0,+(Y5/X5)*100,0)</f>
        <v>-66.87534960938565</v>
      </c>
      <c r="AA5" s="19">
        <f>SUM(AA6:AA8)</f>
        <v>150257859</v>
      </c>
    </row>
    <row r="6" spans="1:27" ht="12.75">
      <c r="A6" s="5" t="s">
        <v>32</v>
      </c>
      <c r="B6" s="3"/>
      <c r="C6" s="22"/>
      <c r="D6" s="22"/>
      <c r="E6" s="23">
        <v>3122960</v>
      </c>
      <c r="F6" s="24">
        <v>3122960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2342222</v>
      </c>
      <c r="Y6" s="24">
        <v>-2342222</v>
      </c>
      <c r="Z6" s="6">
        <v>-100</v>
      </c>
      <c r="AA6" s="22">
        <v>3122960</v>
      </c>
    </row>
    <row r="7" spans="1:27" ht="12.75">
      <c r="A7" s="5" t="s">
        <v>33</v>
      </c>
      <c r="B7" s="3"/>
      <c r="C7" s="25">
        <v>69666630</v>
      </c>
      <c r="D7" s="25"/>
      <c r="E7" s="26">
        <v>146600855</v>
      </c>
      <c r="F7" s="27">
        <v>147134899</v>
      </c>
      <c r="G7" s="27"/>
      <c r="H7" s="27"/>
      <c r="I7" s="27"/>
      <c r="J7" s="27"/>
      <c r="K7" s="27"/>
      <c r="L7" s="27"/>
      <c r="M7" s="27"/>
      <c r="N7" s="27"/>
      <c r="O7" s="27">
        <v>26518302</v>
      </c>
      <c r="P7" s="27">
        <v>370031</v>
      </c>
      <c r="Q7" s="27">
        <v>10230816</v>
      </c>
      <c r="R7" s="27">
        <v>37119149</v>
      </c>
      <c r="S7" s="27"/>
      <c r="T7" s="27"/>
      <c r="U7" s="27"/>
      <c r="V7" s="27"/>
      <c r="W7" s="27">
        <v>37119149</v>
      </c>
      <c r="X7" s="27">
        <v>109716769</v>
      </c>
      <c r="Y7" s="27">
        <v>-72597620</v>
      </c>
      <c r="Z7" s="7">
        <v>-66.17</v>
      </c>
      <c r="AA7" s="25">
        <v>147134899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1225993</v>
      </c>
      <c r="D9" s="19">
        <f>SUM(D10:D14)</f>
        <v>0</v>
      </c>
      <c r="E9" s="20">
        <f t="shared" si="1"/>
        <v>1374544</v>
      </c>
      <c r="F9" s="21">
        <f t="shared" si="1"/>
        <v>1647571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625690</v>
      </c>
      <c r="P9" s="21">
        <f t="shared" si="1"/>
        <v>2061</v>
      </c>
      <c r="Q9" s="21">
        <f t="shared" si="1"/>
        <v>1939</v>
      </c>
      <c r="R9" s="21">
        <f t="shared" si="1"/>
        <v>629690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629690</v>
      </c>
      <c r="X9" s="21">
        <f t="shared" si="1"/>
        <v>882106</v>
      </c>
      <c r="Y9" s="21">
        <f t="shared" si="1"/>
        <v>-252416</v>
      </c>
      <c r="Z9" s="4">
        <f>+IF(X9&lt;&gt;0,+(Y9/X9)*100,0)</f>
        <v>-28.61515509473918</v>
      </c>
      <c r="AA9" s="19">
        <f>SUM(AA10:AA14)</f>
        <v>1647571</v>
      </c>
    </row>
    <row r="10" spans="1:27" ht="12.75">
      <c r="A10" s="5" t="s">
        <v>36</v>
      </c>
      <c r="B10" s="3"/>
      <c r="C10" s="22">
        <v>1225257</v>
      </c>
      <c r="D10" s="22"/>
      <c r="E10" s="23">
        <v>198408</v>
      </c>
      <c r="F10" s="24">
        <v>471435</v>
      </c>
      <c r="G10" s="24"/>
      <c r="H10" s="24"/>
      <c r="I10" s="24"/>
      <c r="J10" s="24"/>
      <c r="K10" s="24"/>
      <c r="L10" s="24"/>
      <c r="M10" s="24"/>
      <c r="N10" s="24"/>
      <c r="O10" s="24">
        <v>625327</v>
      </c>
      <c r="P10" s="24">
        <v>2061</v>
      </c>
      <c r="Q10" s="24">
        <v>1939</v>
      </c>
      <c r="R10" s="24">
        <v>629327</v>
      </c>
      <c r="S10" s="24"/>
      <c r="T10" s="24"/>
      <c r="U10" s="24"/>
      <c r="V10" s="24"/>
      <c r="W10" s="24">
        <v>629327</v>
      </c>
      <c r="X10" s="24"/>
      <c r="Y10" s="24">
        <v>629327</v>
      </c>
      <c r="Z10" s="6"/>
      <c r="AA10" s="22">
        <v>471435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736</v>
      </c>
      <c r="D12" s="22"/>
      <c r="E12" s="23">
        <v>1176136</v>
      </c>
      <c r="F12" s="24">
        <v>1176136</v>
      </c>
      <c r="G12" s="24"/>
      <c r="H12" s="24"/>
      <c r="I12" s="24"/>
      <c r="J12" s="24"/>
      <c r="K12" s="24"/>
      <c r="L12" s="24"/>
      <c r="M12" s="24"/>
      <c r="N12" s="24"/>
      <c r="O12" s="24">
        <v>363</v>
      </c>
      <c r="P12" s="24"/>
      <c r="Q12" s="24"/>
      <c r="R12" s="24">
        <v>363</v>
      </c>
      <c r="S12" s="24"/>
      <c r="T12" s="24"/>
      <c r="U12" s="24"/>
      <c r="V12" s="24"/>
      <c r="W12" s="24">
        <v>363</v>
      </c>
      <c r="X12" s="24">
        <v>882106</v>
      </c>
      <c r="Y12" s="24">
        <v>-881743</v>
      </c>
      <c r="Z12" s="6">
        <v>-99.96</v>
      </c>
      <c r="AA12" s="22">
        <v>1176136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11865575</v>
      </c>
      <c r="D15" s="19">
        <f>SUM(D16:D18)</f>
        <v>0</v>
      </c>
      <c r="E15" s="20">
        <f t="shared" si="2"/>
        <v>16842058</v>
      </c>
      <c r="F15" s="21">
        <f t="shared" si="2"/>
        <v>16933067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59885990</v>
      </c>
      <c r="P15" s="21">
        <f t="shared" si="2"/>
        <v>27741</v>
      </c>
      <c r="Q15" s="21">
        <f t="shared" si="2"/>
        <v>-395936</v>
      </c>
      <c r="R15" s="21">
        <f t="shared" si="2"/>
        <v>59517795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59517795</v>
      </c>
      <c r="X15" s="21">
        <f t="shared" si="2"/>
        <v>12504004</v>
      </c>
      <c r="Y15" s="21">
        <f t="shared" si="2"/>
        <v>47013791</v>
      </c>
      <c r="Z15" s="4">
        <f>+IF(X15&lt;&gt;0,+(Y15/X15)*100,0)</f>
        <v>375.9898909181411</v>
      </c>
      <c r="AA15" s="19">
        <f>SUM(AA16:AA18)</f>
        <v>16933067</v>
      </c>
    </row>
    <row r="16" spans="1:27" ht="12.75">
      <c r="A16" s="5" t="s">
        <v>42</v>
      </c>
      <c r="B16" s="3"/>
      <c r="C16" s="22"/>
      <c r="D16" s="22"/>
      <c r="E16" s="23">
        <v>1243360</v>
      </c>
      <c r="F16" s="24">
        <v>1243360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932521</v>
      </c>
      <c r="Y16" s="24">
        <v>-932521</v>
      </c>
      <c r="Z16" s="6">
        <v>-100</v>
      </c>
      <c r="AA16" s="22">
        <v>1243360</v>
      </c>
    </row>
    <row r="17" spans="1:27" ht="12.75">
      <c r="A17" s="5" t="s">
        <v>43</v>
      </c>
      <c r="B17" s="3"/>
      <c r="C17" s="22">
        <v>11865575</v>
      </c>
      <c r="D17" s="22"/>
      <c r="E17" s="23">
        <v>15598698</v>
      </c>
      <c r="F17" s="24">
        <v>15689707</v>
      </c>
      <c r="G17" s="24"/>
      <c r="H17" s="24"/>
      <c r="I17" s="24"/>
      <c r="J17" s="24"/>
      <c r="K17" s="24"/>
      <c r="L17" s="24"/>
      <c r="M17" s="24"/>
      <c r="N17" s="24"/>
      <c r="O17" s="24">
        <v>59885990</v>
      </c>
      <c r="P17" s="24">
        <v>27741</v>
      </c>
      <c r="Q17" s="24">
        <v>-395936</v>
      </c>
      <c r="R17" s="24">
        <v>59517795</v>
      </c>
      <c r="S17" s="24"/>
      <c r="T17" s="24"/>
      <c r="U17" s="24"/>
      <c r="V17" s="24"/>
      <c r="W17" s="24">
        <v>59517795</v>
      </c>
      <c r="X17" s="24">
        <v>11571483</v>
      </c>
      <c r="Y17" s="24">
        <v>47946312</v>
      </c>
      <c r="Z17" s="6">
        <v>414.35</v>
      </c>
      <c r="AA17" s="22">
        <v>15689707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97428124</v>
      </c>
      <c r="D19" s="19">
        <f>SUM(D20:D23)</f>
        <v>0</v>
      </c>
      <c r="E19" s="20">
        <f t="shared" si="3"/>
        <v>111756159</v>
      </c>
      <c r="F19" s="21">
        <f t="shared" si="3"/>
        <v>119719103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55685246</v>
      </c>
      <c r="P19" s="21">
        <f t="shared" si="3"/>
        <v>8721243</v>
      </c>
      <c r="Q19" s="21">
        <f t="shared" si="3"/>
        <v>7698881</v>
      </c>
      <c r="R19" s="21">
        <f t="shared" si="3"/>
        <v>72105370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72105370</v>
      </c>
      <c r="X19" s="21">
        <f t="shared" si="3"/>
        <v>55052174</v>
      </c>
      <c r="Y19" s="21">
        <f t="shared" si="3"/>
        <v>17053196</v>
      </c>
      <c r="Z19" s="4">
        <f>+IF(X19&lt;&gt;0,+(Y19/X19)*100,0)</f>
        <v>30.97642610807704</v>
      </c>
      <c r="AA19" s="19">
        <f>SUM(AA20:AA23)</f>
        <v>119719103</v>
      </c>
    </row>
    <row r="20" spans="1:27" ht="12.75">
      <c r="A20" s="5" t="s">
        <v>46</v>
      </c>
      <c r="B20" s="3"/>
      <c r="C20" s="22">
        <v>47408142</v>
      </c>
      <c r="D20" s="22"/>
      <c r="E20" s="23">
        <v>59439568</v>
      </c>
      <c r="F20" s="24">
        <v>59439568</v>
      </c>
      <c r="G20" s="24"/>
      <c r="H20" s="24"/>
      <c r="I20" s="24"/>
      <c r="J20" s="24"/>
      <c r="K20" s="24"/>
      <c r="L20" s="24"/>
      <c r="M20" s="24"/>
      <c r="N20" s="24"/>
      <c r="O20" s="24">
        <v>23332930</v>
      </c>
      <c r="P20" s="24">
        <v>3823878</v>
      </c>
      <c r="Q20" s="24">
        <v>3305638</v>
      </c>
      <c r="R20" s="24">
        <v>30462446</v>
      </c>
      <c r="S20" s="24"/>
      <c r="T20" s="24"/>
      <c r="U20" s="24"/>
      <c r="V20" s="24"/>
      <c r="W20" s="24">
        <v>30462446</v>
      </c>
      <c r="X20" s="24">
        <v>44579683</v>
      </c>
      <c r="Y20" s="24">
        <v>-14117237</v>
      </c>
      <c r="Z20" s="6">
        <v>-31.67</v>
      </c>
      <c r="AA20" s="22">
        <v>59439568</v>
      </c>
    </row>
    <row r="21" spans="1:27" ht="12.75">
      <c r="A21" s="5" t="s">
        <v>47</v>
      </c>
      <c r="B21" s="3"/>
      <c r="C21" s="22">
        <v>14789986</v>
      </c>
      <c r="D21" s="22"/>
      <c r="E21" s="23">
        <v>19765040</v>
      </c>
      <c r="F21" s="24">
        <v>19765040</v>
      </c>
      <c r="G21" s="24"/>
      <c r="H21" s="24"/>
      <c r="I21" s="24"/>
      <c r="J21" s="24"/>
      <c r="K21" s="24"/>
      <c r="L21" s="24"/>
      <c r="M21" s="24"/>
      <c r="N21" s="24"/>
      <c r="O21" s="24">
        <v>9107085</v>
      </c>
      <c r="P21" s="24">
        <v>1513798</v>
      </c>
      <c r="Q21" s="24">
        <v>1038382</v>
      </c>
      <c r="R21" s="24">
        <v>11659265</v>
      </c>
      <c r="S21" s="24"/>
      <c r="T21" s="24"/>
      <c r="U21" s="24"/>
      <c r="V21" s="24"/>
      <c r="W21" s="24">
        <v>11659265</v>
      </c>
      <c r="X21" s="24">
        <v>14823782</v>
      </c>
      <c r="Y21" s="24">
        <v>-3164517</v>
      </c>
      <c r="Z21" s="6">
        <v>-21.35</v>
      </c>
      <c r="AA21" s="22">
        <v>19765040</v>
      </c>
    </row>
    <row r="22" spans="1:27" ht="12.75">
      <c r="A22" s="5" t="s">
        <v>48</v>
      </c>
      <c r="B22" s="3"/>
      <c r="C22" s="25">
        <v>21838515</v>
      </c>
      <c r="D22" s="25"/>
      <c r="E22" s="26">
        <v>21246496</v>
      </c>
      <c r="F22" s="27">
        <v>25114292</v>
      </c>
      <c r="G22" s="27"/>
      <c r="H22" s="27"/>
      <c r="I22" s="27"/>
      <c r="J22" s="27"/>
      <c r="K22" s="27"/>
      <c r="L22" s="27"/>
      <c r="M22" s="27"/>
      <c r="N22" s="27"/>
      <c r="O22" s="27">
        <v>14848613</v>
      </c>
      <c r="P22" s="27">
        <v>2161084</v>
      </c>
      <c r="Q22" s="27">
        <v>2146700</v>
      </c>
      <c r="R22" s="27">
        <v>19156397</v>
      </c>
      <c r="S22" s="27"/>
      <c r="T22" s="27"/>
      <c r="U22" s="27"/>
      <c r="V22" s="27"/>
      <c r="W22" s="27">
        <v>19156397</v>
      </c>
      <c r="X22" s="27">
        <v>-2276739</v>
      </c>
      <c r="Y22" s="27">
        <v>21433136</v>
      </c>
      <c r="Z22" s="7">
        <v>-941.4</v>
      </c>
      <c r="AA22" s="25">
        <v>25114292</v>
      </c>
    </row>
    <row r="23" spans="1:27" ht="12.75">
      <c r="A23" s="5" t="s">
        <v>49</v>
      </c>
      <c r="B23" s="3"/>
      <c r="C23" s="22">
        <v>13391481</v>
      </c>
      <c r="D23" s="22"/>
      <c r="E23" s="23">
        <v>11305055</v>
      </c>
      <c r="F23" s="24">
        <v>15400203</v>
      </c>
      <c r="G23" s="24"/>
      <c r="H23" s="24"/>
      <c r="I23" s="24"/>
      <c r="J23" s="24"/>
      <c r="K23" s="24"/>
      <c r="L23" s="24"/>
      <c r="M23" s="24"/>
      <c r="N23" s="24"/>
      <c r="O23" s="24">
        <v>8396618</v>
      </c>
      <c r="P23" s="24">
        <v>1222483</v>
      </c>
      <c r="Q23" s="24">
        <v>1208161</v>
      </c>
      <c r="R23" s="24">
        <v>10827262</v>
      </c>
      <c r="S23" s="24"/>
      <c r="T23" s="24"/>
      <c r="U23" s="24"/>
      <c r="V23" s="24"/>
      <c r="W23" s="24">
        <v>10827262</v>
      </c>
      <c r="X23" s="24">
        <v>-2074552</v>
      </c>
      <c r="Y23" s="24">
        <v>12901814</v>
      </c>
      <c r="Z23" s="6">
        <v>-621.91</v>
      </c>
      <c r="AA23" s="22">
        <v>15400203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180186322</v>
      </c>
      <c r="D25" s="40">
        <f>+D5+D9+D15+D19+D24</f>
        <v>0</v>
      </c>
      <c r="E25" s="41">
        <f t="shared" si="4"/>
        <v>279696576</v>
      </c>
      <c r="F25" s="42">
        <f t="shared" si="4"/>
        <v>288557600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142715228</v>
      </c>
      <c r="P25" s="42">
        <f t="shared" si="4"/>
        <v>9121076</v>
      </c>
      <c r="Q25" s="42">
        <f t="shared" si="4"/>
        <v>17535700</v>
      </c>
      <c r="R25" s="42">
        <f t="shared" si="4"/>
        <v>169372004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169372004</v>
      </c>
      <c r="X25" s="42">
        <f t="shared" si="4"/>
        <v>180497275</v>
      </c>
      <c r="Y25" s="42">
        <f t="shared" si="4"/>
        <v>-11125271</v>
      </c>
      <c r="Z25" s="43">
        <f>+IF(X25&lt;&gt;0,+(Y25/X25)*100,0)</f>
        <v>-6.16367809430918</v>
      </c>
      <c r="AA25" s="40">
        <f>+AA5+AA9+AA15+AA19+AA24</f>
        <v>288557600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64217828</v>
      </c>
      <c r="D28" s="19">
        <f>SUM(D29:D31)</f>
        <v>0</v>
      </c>
      <c r="E28" s="20">
        <f t="shared" si="5"/>
        <v>70619583</v>
      </c>
      <c r="F28" s="21">
        <f t="shared" si="5"/>
        <v>61355234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32061073</v>
      </c>
      <c r="P28" s="21">
        <f t="shared" si="5"/>
        <v>2976465</v>
      </c>
      <c r="Q28" s="21">
        <f t="shared" si="5"/>
        <v>3865439</v>
      </c>
      <c r="R28" s="21">
        <f t="shared" si="5"/>
        <v>38902977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38902977</v>
      </c>
      <c r="X28" s="21">
        <f t="shared" si="5"/>
        <v>29673450</v>
      </c>
      <c r="Y28" s="21">
        <f t="shared" si="5"/>
        <v>9229527</v>
      </c>
      <c r="Z28" s="4">
        <f>+IF(X28&lt;&gt;0,+(Y28/X28)*100,0)</f>
        <v>31.103653265798215</v>
      </c>
      <c r="AA28" s="19">
        <f>SUM(AA29:AA31)</f>
        <v>61355234</v>
      </c>
    </row>
    <row r="29" spans="1:27" ht="12.75">
      <c r="A29" s="5" t="s">
        <v>32</v>
      </c>
      <c r="B29" s="3"/>
      <c r="C29" s="22">
        <v>27828477</v>
      </c>
      <c r="D29" s="22"/>
      <c r="E29" s="23">
        <v>12127066</v>
      </c>
      <c r="F29" s="24">
        <v>12018948</v>
      </c>
      <c r="G29" s="24"/>
      <c r="H29" s="24"/>
      <c r="I29" s="24"/>
      <c r="J29" s="24"/>
      <c r="K29" s="24"/>
      <c r="L29" s="24"/>
      <c r="M29" s="24"/>
      <c r="N29" s="24"/>
      <c r="O29" s="24">
        <v>5578611</v>
      </c>
      <c r="P29" s="24">
        <v>930554</v>
      </c>
      <c r="Q29" s="24">
        <v>410741</v>
      </c>
      <c r="R29" s="24">
        <v>6919906</v>
      </c>
      <c r="S29" s="24"/>
      <c r="T29" s="24"/>
      <c r="U29" s="24"/>
      <c r="V29" s="24"/>
      <c r="W29" s="24">
        <v>6919906</v>
      </c>
      <c r="X29" s="24">
        <v>8411210</v>
      </c>
      <c r="Y29" s="24">
        <v>-1491304</v>
      </c>
      <c r="Z29" s="6">
        <v>-17.73</v>
      </c>
      <c r="AA29" s="22">
        <v>12018948</v>
      </c>
    </row>
    <row r="30" spans="1:27" ht="12.75">
      <c r="A30" s="5" t="s">
        <v>33</v>
      </c>
      <c r="B30" s="3"/>
      <c r="C30" s="25">
        <v>36389351</v>
      </c>
      <c r="D30" s="25"/>
      <c r="E30" s="26">
        <v>57898006</v>
      </c>
      <c r="F30" s="27">
        <v>48741775</v>
      </c>
      <c r="G30" s="27"/>
      <c r="H30" s="27"/>
      <c r="I30" s="27"/>
      <c r="J30" s="27"/>
      <c r="K30" s="27"/>
      <c r="L30" s="27"/>
      <c r="M30" s="27"/>
      <c r="N30" s="27"/>
      <c r="O30" s="27">
        <v>26482462</v>
      </c>
      <c r="P30" s="27">
        <v>2045911</v>
      </c>
      <c r="Q30" s="27">
        <v>3454698</v>
      </c>
      <c r="R30" s="27">
        <v>31983071</v>
      </c>
      <c r="S30" s="27"/>
      <c r="T30" s="27"/>
      <c r="U30" s="27"/>
      <c r="V30" s="27"/>
      <c r="W30" s="27">
        <v>31983071</v>
      </c>
      <c r="X30" s="27">
        <v>20816343</v>
      </c>
      <c r="Y30" s="27">
        <v>11166728</v>
      </c>
      <c r="Z30" s="7">
        <v>53.64</v>
      </c>
      <c r="AA30" s="25">
        <v>48741775</v>
      </c>
    </row>
    <row r="31" spans="1:27" ht="12.75">
      <c r="A31" s="5" t="s">
        <v>34</v>
      </c>
      <c r="B31" s="3"/>
      <c r="C31" s="22"/>
      <c r="D31" s="22"/>
      <c r="E31" s="23">
        <v>594511</v>
      </c>
      <c r="F31" s="24">
        <v>594511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>
        <v>445897</v>
      </c>
      <c r="Y31" s="24">
        <v>-445897</v>
      </c>
      <c r="Z31" s="6">
        <v>-100</v>
      </c>
      <c r="AA31" s="22">
        <v>594511</v>
      </c>
    </row>
    <row r="32" spans="1:27" ht="12.75">
      <c r="A32" s="2" t="s">
        <v>35</v>
      </c>
      <c r="B32" s="3"/>
      <c r="C32" s="19">
        <f aca="true" t="shared" si="6" ref="C32:Y32">SUM(C33:C37)</f>
        <v>40440824</v>
      </c>
      <c r="D32" s="19">
        <f>SUM(D33:D37)</f>
        <v>0</v>
      </c>
      <c r="E32" s="20">
        <f t="shared" si="6"/>
        <v>24674995</v>
      </c>
      <c r="F32" s="21">
        <f t="shared" si="6"/>
        <v>22255557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28448253</v>
      </c>
      <c r="P32" s="21">
        <f t="shared" si="6"/>
        <v>4080696</v>
      </c>
      <c r="Q32" s="21">
        <f t="shared" si="6"/>
        <v>4377147</v>
      </c>
      <c r="R32" s="21">
        <f t="shared" si="6"/>
        <v>36906096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36906096</v>
      </c>
      <c r="X32" s="21">
        <f t="shared" si="6"/>
        <v>9455262</v>
      </c>
      <c r="Y32" s="21">
        <f t="shared" si="6"/>
        <v>27450834</v>
      </c>
      <c r="Z32" s="4">
        <f>+IF(X32&lt;&gt;0,+(Y32/X32)*100,0)</f>
        <v>290.3233564548502</v>
      </c>
      <c r="AA32" s="19">
        <f>SUM(AA33:AA37)</f>
        <v>22255557</v>
      </c>
    </row>
    <row r="33" spans="1:27" ht="12.75">
      <c r="A33" s="5" t="s">
        <v>36</v>
      </c>
      <c r="B33" s="3"/>
      <c r="C33" s="22">
        <v>15671305</v>
      </c>
      <c r="D33" s="22"/>
      <c r="E33" s="23">
        <v>7675993</v>
      </c>
      <c r="F33" s="24">
        <v>7451839</v>
      </c>
      <c r="G33" s="24"/>
      <c r="H33" s="24"/>
      <c r="I33" s="24"/>
      <c r="J33" s="24"/>
      <c r="K33" s="24"/>
      <c r="L33" s="24"/>
      <c r="M33" s="24"/>
      <c r="N33" s="24"/>
      <c r="O33" s="24">
        <v>27422506</v>
      </c>
      <c r="P33" s="24">
        <v>4110628</v>
      </c>
      <c r="Q33" s="24">
        <v>3985363</v>
      </c>
      <c r="R33" s="24">
        <v>35518497</v>
      </c>
      <c r="S33" s="24"/>
      <c r="T33" s="24"/>
      <c r="U33" s="24"/>
      <c r="V33" s="24"/>
      <c r="W33" s="24">
        <v>35518497</v>
      </c>
      <c r="X33" s="24">
        <v>2349643</v>
      </c>
      <c r="Y33" s="24">
        <v>33168854</v>
      </c>
      <c r="Z33" s="6">
        <v>1411.66</v>
      </c>
      <c r="AA33" s="22">
        <v>7451839</v>
      </c>
    </row>
    <row r="34" spans="1:27" ht="12.75">
      <c r="A34" s="5" t="s">
        <v>37</v>
      </c>
      <c r="B34" s="3"/>
      <c r="C34" s="22">
        <v>24767002</v>
      </c>
      <c r="D34" s="22"/>
      <c r="E34" s="23">
        <v>9743519</v>
      </c>
      <c r="F34" s="24">
        <v>8770541</v>
      </c>
      <c r="G34" s="24"/>
      <c r="H34" s="24"/>
      <c r="I34" s="24"/>
      <c r="J34" s="24"/>
      <c r="K34" s="24"/>
      <c r="L34" s="24"/>
      <c r="M34" s="24"/>
      <c r="N34" s="24"/>
      <c r="O34" s="24">
        <v>908220</v>
      </c>
      <c r="P34" s="24">
        <v>5240</v>
      </c>
      <c r="Q34" s="24">
        <v>375984</v>
      </c>
      <c r="R34" s="24">
        <v>1289444</v>
      </c>
      <c r="S34" s="24"/>
      <c r="T34" s="24"/>
      <c r="U34" s="24"/>
      <c r="V34" s="24"/>
      <c r="W34" s="24">
        <v>1289444</v>
      </c>
      <c r="X34" s="24">
        <v>5877734</v>
      </c>
      <c r="Y34" s="24">
        <v>-4588290</v>
      </c>
      <c r="Z34" s="6">
        <v>-78.06</v>
      </c>
      <c r="AA34" s="22">
        <v>8770541</v>
      </c>
    </row>
    <row r="35" spans="1:27" ht="12.75">
      <c r="A35" s="5" t="s">
        <v>38</v>
      </c>
      <c r="B35" s="3"/>
      <c r="C35" s="22">
        <v>2517</v>
      </c>
      <c r="D35" s="22"/>
      <c r="E35" s="23">
        <v>5033540</v>
      </c>
      <c r="F35" s="24">
        <v>4626323</v>
      </c>
      <c r="G35" s="24"/>
      <c r="H35" s="24"/>
      <c r="I35" s="24"/>
      <c r="J35" s="24"/>
      <c r="K35" s="24"/>
      <c r="L35" s="24"/>
      <c r="M35" s="24"/>
      <c r="N35" s="24"/>
      <c r="O35" s="24">
        <v>117527</v>
      </c>
      <c r="P35" s="24">
        <v>-35172</v>
      </c>
      <c r="Q35" s="24">
        <v>15800</v>
      </c>
      <c r="R35" s="24">
        <v>98155</v>
      </c>
      <c r="S35" s="24"/>
      <c r="T35" s="24"/>
      <c r="U35" s="24"/>
      <c r="V35" s="24"/>
      <c r="W35" s="24">
        <v>98155</v>
      </c>
      <c r="X35" s="24">
        <v>1126736</v>
      </c>
      <c r="Y35" s="24">
        <v>-1028581</v>
      </c>
      <c r="Z35" s="6">
        <v>-91.29</v>
      </c>
      <c r="AA35" s="22">
        <v>4626323</v>
      </c>
    </row>
    <row r="36" spans="1:27" ht="12.75">
      <c r="A36" s="5" t="s">
        <v>39</v>
      </c>
      <c r="B36" s="3"/>
      <c r="C36" s="22"/>
      <c r="D36" s="22"/>
      <c r="E36" s="23">
        <v>2221943</v>
      </c>
      <c r="F36" s="24">
        <v>1406854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101149</v>
      </c>
      <c r="Y36" s="24">
        <v>-101149</v>
      </c>
      <c r="Z36" s="6">
        <v>-100</v>
      </c>
      <c r="AA36" s="22">
        <v>1406854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27111874</v>
      </c>
      <c r="D38" s="19">
        <f>SUM(D39:D41)</f>
        <v>0</v>
      </c>
      <c r="E38" s="20">
        <f t="shared" si="7"/>
        <v>17704420</v>
      </c>
      <c r="F38" s="21">
        <f t="shared" si="7"/>
        <v>15640853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2130213</v>
      </c>
      <c r="P38" s="21">
        <f t="shared" si="7"/>
        <v>200564</v>
      </c>
      <c r="Q38" s="21">
        <f t="shared" si="7"/>
        <v>290516</v>
      </c>
      <c r="R38" s="21">
        <f t="shared" si="7"/>
        <v>2621293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2621293</v>
      </c>
      <c r="X38" s="21">
        <f t="shared" si="7"/>
        <v>4300436</v>
      </c>
      <c r="Y38" s="21">
        <f t="shared" si="7"/>
        <v>-1679143</v>
      </c>
      <c r="Z38" s="4">
        <f>+IF(X38&lt;&gt;0,+(Y38/X38)*100,0)</f>
        <v>-39.04587813886778</v>
      </c>
      <c r="AA38" s="19">
        <f>SUM(AA39:AA41)</f>
        <v>15640853</v>
      </c>
    </row>
    <row r="39" spans="1:27" ht="12.75">
      <c r="A39" s="5" t="s">
        <v>42</v>
      </c>
      <c r="B39" s="3"/>
      <c r="C39" s="22"/>
      <c r="D39" s="22"/>
      <c r="E39" s="23">
        <v>2580451</v>
      </c>
      <c r="F39" s="24">
        <v>2577545</v>
      </c>
      <c r="G39" s="24"/>
      <c r="H39" s="24"/>
      <c r="I39" s="24"/>
      <c r="J39" s="24"/>
      <c r="K39" s="24"/>
      <c r="L39" s="24"/>
      <c r="M39" s="24"/>
      <c r="N39" s="24"/>
      <c r="O39" s="24">
        <v>77711</v>
      </c>
      <c r="P39" s="24">
        <v>3026</v>
      </c>
      <c r="Q39" s="24">
        <v>3028</v>
      </c>
      <c r="R39" s="24">
        <v>83765</v>
      </c>
      <c r="S39" s="24"/>
      <c r="T39" s="24"/>
      <c r="U39" s="24"/>
      <c r="V39" s="24"/>
      <c r="W39" s="24">
        <v>83765</v>
      </c>
      <c r="X39" s="24">
        <v>1931097</v>
      </c>
      <c r="Y39" s="24">
        <v>-1847332</v>
      </c>
      <c r="Z39" s="6">
        <v>-95.66</v>
      </c>
      <c r="AA39" s="22">
        <v>2577545</v>
      </c>
    </row>
    <row r="40" spans="1:27" ht="12.75">
      <c r="A40" s="5" t="s">
        <v>43</v>
      </c>
      <c r="B40" s="3"/>
      <c r="C40" s="22">
        <v>27111874</v>
      </c>
      <c r="D40" s="22"/>
      <c r="E40" s="23">
        <v>15123969</v>
      </c>
      <c r="F40" s="24">
        <v>13063308</v>
      </c>
      <c r="G40" s="24"/>
      <c r="H40" s="24"/>
      <c r="I40" s="24"/>
      <c r="J40" s="24"/>
      <c r="K40" s="24"/>
      <c r="L40" s="24"/>
      <c r="M40" s="24"/>
      <c r="N40" s="24"/>
      <c r="O40" s="24">
        <v>2052502</v>
      </c>
      <c r="P40" s="24">
        <v>197538</v>
      </c>
      <c r="Q40" s="24">
        <v>287488</v>
      </c>
      <c r="R40" s="24">
        <v>2537528</v>
      </c>
      <c r="S40" s="24"/>
      <c r="T40" s="24"/>
      <c r="U40" s="24"/>
      <c r="V40" s="24"/>
      <c r="W40" s="24">
        <v>2537528</v>
      </c>
      <c r="X40" s="24">
        <v>2369339</v>
      </c>
      <c r="Y40" s="24">
        <v>168189</v>
      </c>
      <c r="Z40" s="6">
        <v>7.1</v>
      </c>
      <c r="AA40" s="22">
        <v>13063308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163604770</v>
      </c>
      <c r="D42" s="19">
        <f>SUM(D43:D46)</f>
        <v>0</v>
      </c>
      <c r="E42" s="20">
        <f t="shared" si="8"/>
        <v>138378722</v>
      </c>
      <c r="F42" s="21">
        <f t="shared" si="8"/>
        <v>130802918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45136229</v>
      </c>
      <c r="P42" s="21">
        <f t="shared" si="8"/>
        <v>1154414</v>
      </c>
      <c r="Q42" s="21">
        <f t="shared" si="8"/>
        <v>6733598</v>
      </c>
      <c r="R42" s="21">
        <f t="shared" si="8"/>
        <v>53024241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53024241</v>
      </c>
      <c r="X42" s="21">
        <f t="shared" si="8"/>
        <v>47922136</v>
      </c>
      <c r="Y42" s="21">
        <f t="shared" si="8"/>
        <v>5102105</v>
      </c>
      <c r="Z42" s="4">
        <f>+IF(X42&lt;&gt;0,+(Y42/X42)*100,0)</f>
        <v>10.646656067250424</v>
      </c>
      <c r="AA42" s="19">
        <f>SUM(AA43:AA46)</f>
        <v>130802918</v>
      </c>
    </row>
    <row r="43" spans="1:27" ht="12.75">
      <c r="A43" s="5" t="s">
        <v>46</v>
      </c>
      <c r="B43" s="3"/>
      <c r="C43" s="22">
        <v>47949902</v>
      </c>
      <c r="D43" s="22"/>
      <c r="E43" s="23">
        <v>69209704</v>
      </c>
      <c r="F43" s="24">
        <v>64830965</v>
      </c>
      <c r="G43" s="24"/>
      <c r="H43" s="24"/>
      <c r="I43" s="24"/>
      <c r="J43" s="24"/>
      <c r="K43" s="24"/>
      <c r="L43" s="24"/>
      <c r="M43" s="24"/>
      <c r="N43" s="24"/>
      <c r="O43" s="24">
        <v>27351136</v>
      </c>
      <c r="P43" s="24">
        <v>610745</v>
      </c>
      <c r="Q43" s="24">
        <v>4785237</v>
      </c>
      <c r="R43" s="24">
        <v>32747118</v>
      </c>
      <c r="S43" s="24"/>
      <c r="T43" s="24"/>
      <c r="U43" s="24"/>
      <c r="V43" s="24"/>
      <c r="W43" s="24">
        <v>32747118</v>
      </c>
      <c r="X43" s="24">
        <v>12742191</v>
      </c>
      <c r="Y43" s="24">
        <v>20004927</v>
      </c>
      <c r="Z43" s="6">
        <v>157</v>
      </c>
      <c r="AA43" s="22">
        <v>64830965</v>
      </c>
    </row>
    <row r="44" spans="1:27" ht="12.75">
      <c r="A44" s="5" t="s">
        <v>47</v>
      </c>
      <c r="B44" s="3"/>
      <c r="C44" s="22">
        <v>69493284</v>
      </c>
      <c r="D44" s="22"/>
      <c r="E44" s="23">
        <v>32317818</v>
      </c>
      <c r="F44" s="24">
        <v>30066498</v>
      </c>
      <c r="G44" s="24"/>
      <c r="H44" s="24"/>
      <c r="I44" s="24"/>
      <c r="J44" s="24"/>
      <c r="K44" s="24"/>
      <c r="L44" s="24"/>
      <c r="M44" s="24"/>
      <c r="N44" s="24"/>
      <c r="O44" s="24">
        <v>13505435</v>
      </c>
      <c r="P44" s="24">
        <v>-5346</v>
      </c>
      <c r="Q44" s="24">
        <v>1312382</v>
      </c>
      <c r="R44" s="24">
        <v>14812471</v>
      </c>
      <c r="S44" s="24"/>
      <c r="T44" s="24"/>
      <c r="U44" s="24"/>
      <c r="V44" s="24"/>
      <c r="W44" s="24">
        <v>14812471</v>
      </c>
      <c r="X44" s="24">
        <v>8514892</v>
      </c>
      <c r="Y44" s="24">
        <v>6297579</v>
      </c>
      <c r="Z44" s="6">
        <v>73.96</v>
      </c>
      <c r="AA44" s="22">
        <v>30066498</v>
      </c>
    </row>
    <row r="45" spans="1:27" ht="12.75">
      <c r="A45" s="5" t="s">
        <v>48</v>
      </c>
      <c r="B45" s="3"/>
      <c r="C45" s="25">
        <v>29431091</v>
      </c>
      <c r="D45" s="25"/>
      <c r="E45" s="26">
        <v>26266182</v>
      </c>
      <c r="F45" s="27">
        <v>25662211</v>
      </c>
      <c r="G45" s="27"/>
      <c r="H45" s="27"/>
      <c r="I45" s="27"/>
      <c r="J45" s="27"/>
      <c r="K45" s="27"/>
      <c r="L45" s="27"/>
      <c r="M45" s="27"/>
      <c r="N45" s="27"/>
      <c r="O45" s="27">
        <v>780768</v>
      </c>
      <c r="P45" s="27">
        <v>8696</v>
      </c>
      <c r="Q45" s="27">
        <v>1159</v>
      </c>
      <c r="R45" s="27">
        <v>790623</v>
      </c>
      <c r="S45" s="27"/>
      <c r="T45" s="27"/>
      <c r="U45" s="27"/>
      <c r="V45" s="27"/>
      <c r="W45" s="27">
        <v>790623</v>
      </c>
      <c r="X45" s="27">
        <v>19228565</v>
      </c>
      <c r="Y45" s="27">
        <v>-18437942</v>
      </c>
      <c r="Z45" s="7">
        <v>-95.89</v>
      </c>
      <c r="AA45" s="25">
        <v>25662211</v>
      </c>
    </row>
    <row r="46" spans="1:27" ht="12.75">
      <c r="A46" s="5" t="s">
        <v>49</v>
      </c>
      <c r="B46" s="3"/>
      <c r="C46" s="22">
        <v>16730493</v>
      </c>
      <c r="D46" s="22"/>
      <c r="E46" s="23">
        <v>10585018</v>
      </c>
      <c r="F46" s="24">
        <v>10243244</v>
      </c>
      <c r="G46" s="24"/>
      <c r="H46" s="24"/>
      <c r="I46" s="24"/>
      <c r="J46" s="24"/>
      <c r="K46" s="24"/>
      <c r="L46" s="24"/>
      <c r="M46" s="24"/>
      <c r="N46" s="24"/>
      <c r="O46" s="24">
        <v>3498890</v>
      </c>
      <c r="P46" s="24">
        <v>540319</v>
      </c>
      <c r="Q46" s="24">
        <v>634820</v>
      </c>
      <c r="R46" s="24">
        <v>4674029</v>
      </c>
      <c r="S46" s="24"/>
      <c r="T46" s="24"/>
      <c r="U46" s="24"/>
      <c r="V46" s="24"/>
      <c r="W46" s="24">
        <v>4674029</v>
      </c>
      <c r="X46" s="24">
        <v>7436488</v>
      </c>
      <c r="Y46" s="24">
        <v>-2762459</v>
      </c>
      <c r="Z46" s="6">
        <v>-37.15</v>
      </c>
      <c r="AA46" s="22">
        <v>10243244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295375296</v>
      </c>
      <c r="D48" s="40">
        <f>+D28+D32+D38+D42+D47</f>
        <v>0</v>
      </c>
      <c r="E48" s="41">
        <f t="shared" si="9"/>
        <v>251377720</v>
      </c>
      <c r="F48" s="42">
        <f t="shared" si="9"/>
        <v>230054562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107775768</v>
      </c>
      <c r="P48" s="42">
        <f t="shared" si="9"/>
        <v>8412139</v>
      </c>
      <c r="Q48" s="42">
        <f t="shared" si="9"/>
        <v>15266700</v>
      </c>
      <c r="R48" s="42">
        <f t="shared" si="9"/>
        <v>131454607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131454607</v>
      </c>
      <c r="X48" s="42">
        <f t="shared" si="9"/>
        <v>91351284</v>
      </c>
      <c r="Y48" s="42">
        <f t="shared" si="9"/>
        <v>40103323</v>
      </c>
      <c r="Z48" s="43">
        <f>+IF(X48&lt;&gt;0,+(Y48/X48)*100,0)</f>
        <v>43.900119674289414</v>
      </c>
      <c r="AA48" s="40">
        <f>+AA28+AA32+AA38+AA42+AA47</f>
        <v>230054562</v>
      </c>
    </row>
    <row r="49" spans="1:27" ht="12.75">
      <c r="A49" s="14" t="s">
        <v>88</v>
      </c>
      <c r="B49" s="15"/>
      <c r="C49" s="44">
        <f aca="true" t="shared" si="10" ref="C49:Y49">+C25-C48</f>
        <v>-115188974</v>
      </c>
      <c r="D49" s="44">
        <f>+D25-D48</f>
        <v>0</v>
      </c>
      <c r="E49" s="45">
        <f t="shared" si="10"/>
        <v>28318856</v>
      </c>
      <c r="F49" s="46">
        <f t="shared" si="10"/>
        <v>58503038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34939460</v>
      </c>
      <c r="P49" s="46">
        <f t="shared" si="10"/>
        <v>708937</v>
      </c>
      <c r="Q49" s="46">
        <f t="shared" si="10"/>
        <v>2269000</v>
      </c>
      <c r="R49" s="46">
        <f t="shared" si="10"/>
        <v>37917397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37917397</v>
      </c>
      <c r="X49" s="46">
        <f>IF(F25=F48,0,X25-X48)</f>
        <v>89145991</v>
      </c>
      <c r="Y49" s="46">
        <f t="shared" si="10"/>
        <v>-51228594</v>
      </c>
      <c r="Z49" s="47">
        <f>+IF(X49&lt;&gt;0,+(Y49/X49)*100,0)</f>
        <v>-57.4659537970698</v>
      </c>
      <c r="AA49" s="44">
        <f>+AA25-AA48</f>
        <v>58503038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41420657</v>
      </c>
      <c r="D5" s="19">
        <f>SUM(D6:D8)</f>
        <v>0</v>
      </c>
      <c r="E5" s="20">
        <f t="shared" si="0"/>
        <v>56829934</v>
      </c>
      <c r="F5" s="21">
        <f t="shared" si="0"/>
        <v>57119736</v>
      </c>
      <c r="G5" s="21">
        <f t="shared" si="0"/>
        <v>1334993</v>
      </c>
      <c r="H5" s="21">
        <f t="shared" si="0"/>
        <v>12175189</v>
      </c>
      <c r="I5" s="21">
        <f t="shared" si="0"/>
        <v>2993825</v>
      </c>
      <c r="J5" s="21">
        <f t="shared" si="0"/>
        <v>16504007</v>
      </c>
      <c r="K5" s="21">
        <f t="shared" si="0"/>
        <v>12467</v>
      </c>
      <c r="L5" s="21">
        <f t="shared" si="0"/>
        <v>4306244</v>
      </c>
      <c r="M5" s="21">
        <f t="shared" si="0"/>
        <v>2579675</v>
      </c>
      <c r="N5" s="21">
        <f t="shared" si="0"/>
        <v>6898386</v>
      </c>
      <c r="O5" s="21">
        <f t="shared" si="0"/>
        <v>2480852</v>
      </c>
      <c r="P5" s="21">
        <f t="shared" si="0"/>
        <v>7680366</v>
      </c>
      <c r="Q5" s="21">
        <f t="shared" si="0"/>
        <v>0</v>
      </c>
      <c r="R5" s="21">
        <f t="shared" si="0"/>
        <v>10161218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33563611</v>
      </c>
      <c r="X5" s="21">
        <f t="shared" si="0"/>
        <v>42839667</v>
      </c>
      <c r="Y5" s="21">
        <f t="shared" si="0"/>
        <v>-9276056</v>
      </c>
      <c r="Z5" s="4">
        <f>+IF(X5&lt;&gt;0,+(Y5/X5)*100,0)</f>
        <v>-21.65296009420428</v>
      </c>
      <c r="AA5" s="19">
        <f>SUM(AA6:AA8)</f>
        <v>57119736</v>
      </c>
    </row>
    <row r="6" spans="1:27" ht="12.75">
      <c r="A6" s="5" t="s">
        <v>32</v>
      </c>
      <c r="B6" s="3"/>
      <c r="C6" s="22"/>
      <c r="D6" s="22"/>
      <c r="E6" s="23">
        <v>2669000</v>
      </c>
      <c r="F6" s="24">
        <v>2669000</v>
      </c>
      <c r="G6" s="24"/>
      <c r="H6" s="24"/>
      <c r="I6" s="24"/>
      <c r="J6" s="24"/>
      <c r="K6" s="24"/>
      <c r="L6" s="24">
        <v>230000</v>
      </c>
      <c r="M6" s="24">
        <v>275080</v>
      </c>
      <c r="N6" s="24">
        <v>505080</v>
      </c>
      <c r="O6" s="24">
        <v>192345</v>
      </c>
      <c r="P6" s="24"/>
      <c r="Q6" s="24"/>
      <c r="R6" s="24">
        <v>192345</v>
      </c>
      <c r="S6" s="24"/>
      <c r="T6" s="24"/>
      <c r="U6" s="24"/>
      <c r="V6" s="24"/>
      <c r="W6" s="24">
        <v>697425</v>
      </c>
      <c r="X6" s="24">
        <v>2001744</v>
      </c>
      <c r="Y6" s="24">
        <v>-1304319</v>
      </c>
      <c r="Z6" s="6">
        <v>-65.16</v>
      </c>
      <c r="AA6" s="22">
        <v>2669000</v>
      </c>
    </row>
    <row r="7" spans="1:27" ht="12.75">
      <c r="A7" s="5" t="s">
        <v>33</v>
      </c>
      <c r="B7" s="3"/>
      <c r="C7" s="25">
        <v>41420657</v>
      </c>
      <c r="D7" s="25"/>
      <c r="E7" s="26">
        <v>54160934</v>
      </c>
      <c r="F7" s="27">
        <v>54450736</v>
      </c>
      <c r="G7" s="27">
        <v>1334993</v>
      </c>
      <c r="H7" s="27">
        <v>12175189</v>
      </c>
      <c r="I7" s="27">
        <v>2993825</v>
      </c>
      <c r="J7" s="27">
        <v>16504007</v>
      </c>
      <c r="K7" s="27">
        <v>12467</v>
      </c>
      <c r="L7" s="27">
        <v>4076244</v>
      </c>
      <c r="M7" s="27">
        <v>2304595</v>
      </c>
      <c r="N7" s="27">
        <v>6393306</v>
      </c>
      <c r="O7" s="27">
        <v>2288507</v>
      </c>
      <c r="P7" s="27">
        <v>7680366</v>
      </c>
      <c r="Q7" s="27"/>
      <c r="R7" s="27">
        <v>9968873</v>
      </c>
      <c r="S7" s="27"/>
      <c r="T7" s="27"/>
      <c r="U7" s="27"/>
      <c r="V7" s="27"/>
      <c r="W7" s="27">
        <v>32866186</v>
      </c>
      <c r="X7" s="27">
        <v>40837923</v>
      </c>
      <c r="Y7" s="27">
        <v>-7971737</v>
      </c>
      <c r="Z7" s="7">
        <v>-19.52</v>
      </c>
      <c r="AA7" s="25">
        <v>54450736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674211</v>
      </c>
      <c r="D9" s="19">
        <f>SUM(D10:D14)</f>
        <v>0</v>
      </c>
      <c r="E9" s="20">
        <f t="shared" si="1"/>
        <v>774688</v>
      </c>
      <c r="F9" s="21">
        <f t="shared" si="1"/>
        <v>671923</v>
      </c>
      <c r="G9" s="21">
        <f t="shared" si="1"/>
        <v>1165</v>
      </c>
      <c r="H9" s="21">
        <f t="shared" si="1"/>
        <v>624</v>
      </c>
      <c r="I9" s="21">
        <f t="shared" si="1"/>
        <v>624</v>
      </c>
      <c r="J9" s="21">
        <f t="shared" si="1"/>
        <v>2413</v>
      </c>
      <c r="K9" s="21">
        <f t="shared" si="1"/>
        <v>125</v>
      </c>
      <c r="L9" s="21">
        <f t="shared" si="1"/>
        <v>1373</v>
      </c>
      <c r="M9" s="21">
        <f t="shared" si="1"/>
        <v>427634</v>
      </c>
      <c r="N9" s="21">
        <f t="shared" si="1"/>
        <v>429132</v>
      </c>
      <c r="O9" s="21">
        <f t="shared" si="1"/>
        <v>416</v>
      </c>
      <c r="P9" s="21">
        <f t="shared" si="1"/>
        <v>1082</v>
      </c>
      <c r="Q9" s="21">
        <f t="shared" si="1"/>
        <v>0</v>
      </c>
      <c r="R9" s="21">
        <f t="shared" si="1"/>
        <v>1498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433043</v>
      </c>
      <c r="X9" s="21">
        <f t="shared" si="1"/>
        <v>503928</v>
      </c>
      <c r="Y9" s="21">
        <f t="shared" si="1"/>
        <v>-70885</v>
      </c>
      <c r="Z9" s="4">
        <f>+IF(X9&lt;&gt;0,+(Y9/X9)*100,0)</f>
        <v>-14.066493626073568</v>
      </c>
      <c r="AA9" s="19">
        <f>SUM(AA10:AA14)</f>
        <v>671923</v>
      </c>
    </row>
    <row r="10" spans="1:27" ht="12.75">
      <c r="A10" s="5" t="s">
        <v>36</v>
      </c>
      <c r="B10" s="3"/>
      <c r="C10" s="22">
        <v>667499</v>
      </c>
      <c r="D10" s="22"/>
      <c r="E10" s="23">
        <v>776473</v>
      </c>
      <c r="F10" s="24">
        <v>665396</v>
      </c>
      <c r="G10" s="24">
        <v>1165</v>
      </c>
      <c r="H10" s="24">
        <v>624</v>
      </c>
      <c r="I10" s="24">
        <v>624</v>
      </c>
      <c r="J10" s="24">
        <v>2413</v>
      </c>
      <c r="K10" s="24">
        <v>125</v>
      </c>
      <c r="L10" s="24">
        <v>1373</v>
      </c>
      <c r="M10" s="24">
        <v>957</v>
      </c>
      <c r="N10" s="24">
        <v>2455</v>
      </c>
      <c r="O10" s="24">
        <v>416</v>
      </c>
      <c r="P10" s="24">
        <v>1082</v>
      </c>
      <c r="Q10" s="24"/>
      <c r="R10" s="24">
        <v>1498</v>
      </c>
      <c r="S10" s="24"/>
      <c r="T10" s="24"/>
      <c r="U10" s="24"/>
      <c r="V10" s="24"/>
      <c r="W10" s="24">
        <v>6366</v>
      </c>
      <c r="X10" s="24">
        <v>499041</v>
      </c>
      <c r="Y10" s="24">
        <v>-492675</v>
      </c>
      <c r="Z10" s="6">
        <v>-98.72</v>
      </c>
      <c r="AA10" s="22">
        <v>665396</v>
      </c>
    </row>
    <row r="11" spans="1:27" ht="12.75">
      <c r="A11" s="5" t="s">
        <v>37</v>
      </c>
      <c r="B11" s="3"/>
      <c r="C11" s="22">
        <v>6712</v>
      </c>
      <c r="D11" s="22"/>
      <c r="E11" s="23">
        <v>-1785</v>
      </c>
      <c r="F11" s="24">
        <v>6527</v>
      </c>
      <c r="G11" s="24"/>
      <c r="H11" s="24"/>
      <c r="I11" s="24"/>
      <c r="J11" s="24"/>
      <c r="K11" s="24"/>
      <c r="L11" s="24"/>
      <c r="M11" s="24">
        <v>426677</v>
      </c>
      <c r="N11" s="24">
        <v>426677</v>
      </c>
      <c r="O11" s="24"/>
      <c r="P11" s="24"/>
      <c r="Q11" s="24"/>
      <c r="R11" s="24"/>
      <c r="S11" s="24"/>
      <c r="T11" s="24"/>
      <c r="U11" s="24"/>
      <c r="V11" s="24"/>
      <c r="W11" s="24">
        <v>426677</v>
      </c>
      <c r="X11" s="24">
        <v>4887</v>
      </c>
      <c r="Y11" s="24">
        <v>421790</v>
      </c>
      <c r="Z11" s="6">
        <v>8630.86</v>
      </c>
      <c r="AA11" s="22">
        <v>6527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600101</v>
      </c>
      <c r="D15" s="19">
        <f>SUM(D16:D18)</f>
        <v>0</v>
      </c>
      <c r="E15" s="20">
        <f t="shared" si="2"/>
        <v>1655064</v>
      </c>
      <c r="F15" s="21">
        <f t="shared" si="2"/>
        <v>1119061</v>
      </c>
      <c r="G15" s="21">
        <f t="shared" si="2"/>
        <v>24131</v>
      </c>
      <c r="H15" s="21">
        <f t="shared" si="2"/>
        <v>0</v>
      </c>
      <c r="I15" s="21">
        <f t="shared" si="2"/>
        <v>12038</v>
      </c>
      <c r="J15" s="21">
        <f t="shared" si="2"/>
        <v>36169</v>
      </c>
      <c r="K15" s="21">
        <f t="shared" si="2"/>
        <v>0</v>
      </c>
      <c r="L15" s="21">
        <f t="shared" si="2"/>
        <v>46547</v>
      </c>
      <c r="M15" s="21">
        <f t="shared" si="2"/>
        <v>42367</v>
      </c>
      <c r="N15" s="21">
        <f t="shared" si="2"/>
        <v>88914</v>
      </c>
      <c r="O15" s="21">
        <f t="shared" si="2"/>
        <v>97879</v>
      </c>
      <c r="P15" s="21">
        <f t="shared" si="2"/>
        <v>134442</v>
      </c>
      <c r="Q15" s="21">
        <f t="shared" si="2"/>
        <v>0</v>
      </c>
      <c r="R15" s="21">
        <f t="shared" si="2"/>
        <v>232321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357404</v>
      </c>
      <c r="X15" s="21">
        <f t="shared" si="2"/>
        <v>839277</v>
      </c>
      <c r="Y15" s="21">
        <f t="shared" si="2"/>
        <v>-481873</v>
      </c>
      <c r="Z15" s="4">
        <f>+IF(X15&lt;&gt;0,+(Y15/X15)*100,0)</f>
        <v>-57.415251460483255</v>
      </c>
      <c r="AA15" s="19">
        <f>SUM(AA16:AA18)</f>
        <v>1119061</v>
      </c>
    </row>
    <row r="16" spans="1:27" ht="12.75">
      <c r="A16" s="5" t="s">
        <v>42</v>
      </c>
      <c r="B16" s="3"/>
      <c r="C16" s="22">
        <v>59178</v>
      </c>
      <c r="D16" s="22"/>
      <c r="E16" s="23">
        <v>170476</v>
      </c>
      <c r="F16" s="24">
        <v>123294</v>
      </c>
      <c r="G16" s="24">
        <v>8742</v>
      </c>
      <c r="H16" s="24"/>
      <c r="I16" s="24"/>
      <c r="J16" s="24">
        <v>8742</v>
      </c>
      <c r="K16" s="24"/>
      <c r="L16" s="24">
        <v>1634</v>
      </c>
      <c r="M16" s="24"/>
      <c r="N16" s="24">
        <v>1634</v>
      </c>
      <c r="O16" s="24">
        <v>4991</v>
      </c>
      <c r="P16" s="24">
        <v>9508</v>
      </c>
      <c r="Q16" s="24"/>
      <c r="R16" s="24">
        <v>14499</v>
      </c>
      <c r="S16" s="24"/>
      <c r="T16" s="24"/>
      <c r="U16" s="24"/>
      <c r="V16" s="24"/>
      <c r="W16" s="24">
        <v>24875</v>
      </c>
      <c r="X16" s="24">
        <v>92466</v>
      </c>
      <c r="Y16" s="24">
        <v>-67591</v>
      </c>
      <c r="Z16" s="6">
        <v>-73.1</v>
      </c>
      <c r="AA16" s="22">
        <v>123294</v>
      </c>
    </row>
    <row r="17" spans="1:27" ht="12.75">
      <c r="A17" s="5" t="s">
        <v>43</v>
      </c>
      <c r="B17" s="3"/>
      <c r="C17" s="22">
        <v>540923</v>
      </c>
      <c r="D17" s="22"/>
      <c r="E17" s="23">
        <v>1484588</v>
      </c>
      <c r="F17" s="24">
        <v>995767</v>
      </c>
      <c r="G17" s="24">
        <v>15389</v>
      </c>
      <c r="H17" s="24"/>
      <c r="I17" s="24">
        <v>12038</v>
      </c>
      <c r="J17" s="24">
        <v>27427</v>
      </c>
      <c r="K17" s="24"/>
      <c r="L17" s="24">
        <v>44913</v>
      </c>
      <c r="M17" s="24">
        <v>42367</v>
      </c>
      <c r="N17" s="24">
        <v>87280</v>
      </c>
      <c r="O17" s="24">
        <v>92888</v>
      </c>
      <c r="P17" s="24">
        <v>124934</v>
      </c>
      <c r="Q17" s="24"/>
      <c r="R17" s="24">
        <v>217822</v>
      </c>
      <c r="S17" s="24"/>
      <c r="T17" s="24"/>
      <c r="U17" s="24"/>
      <c r="V17" s="24"/>
      <c r="W17" s="24">
        <v>332529</v>
      </c>
      <c r="X17" s="24">
        <v>746811</v>
      </c>
      <c r="Y17" s="24">
        <v>-414282</v>
      </c>
      <c r="Z17" s="6">
        <v>-55.47</v>
      </c>
      <c r="AA17" s="22">
        <v>995767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81477954</v>
      </c>
      <c r="D19" s="19">
        <f>SUM(D20:D23)</f>
        <v>0</v>
      </c>
      <c r="E19" s="20">
        <f t="shared" si="3"/>
        <v>79151970</v>
      </c>
      <c r="F19" s="21">
        <f t="shared" si="3"/>
        <v>79687310</v>
      </c>
      <c r="G19" s="21">
        <f t="shared" si="3"/>
        <v>2538314</v>
      </c>
      <c r="H19" s="21">
        <f t="shared" si="3"/>
        <v>3262383</v>
      </c>
      <c r="I19" s="21">
        <f t="shared" si="3"/>
        <v>5694820</v>
      </c>
      <c r="J19" s="21">
        <f t="shared" si="3"/>
        <v>11495517</v>
      </c>
      <c r="K19" s="21">
        <f t="shared" si="3"/>
        <v>37319</v>
      </c>
      <c r="L19" s="21">
        <f t="shared" si="3"/>
        <v>1062511</v>
      </c>
      <c r="M19" s="21">
        <f t="shared" si="3"/>
        <v>11634480</v>
      </c>
      <c r="N19" s="21">
        <f t="shared" si="3"/>
        <v>12734310</v>
      </c>
      <c r="O19" s="21">
        <f t="shared" si="3"/>
        <v>2791572</v>
      </c>
      <c r="P19" s="21">
        <f t="shared" si="3"/>
        <v>833171</v>
      </c>
      <c r="Q19" s="21">
        <f t="shared" si="3"/>
        <v>0</v>
      </c>
      <c r="R19" s="21">
        <f t="shared" si="3"/>
        <v>3624743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27854570</v>
      </c>
      <c r="X19" s="21">
        <f t="shared" si="3"/>
        <v>59765388</v>
      </c>
      <c r="Y19" s="21">
        <f t="shared" si="3"/>
        <v>-31910818</v>
      </c>
      <c r="Z19" s="4">
        <f>+IF(X19&lt;&gt;0,+(Y19/X19)*100,0)</f>
        <v>-53.393475835880125</v>
      </c>
      <c r="AA19" s="19">
        <f>SUM(AA20:AA23)</f>
        <v>79687310</v>
      </c>
    </row>
    <row r="20" spans="1:27" ht="12.75">
      <c r="A20" s="5" t="s">
        <v>46</v>
      </c>
      <c r="B20" s="3"/>
      <c r="C20" s="22">
        <v>22403183</v>
      </c>
      <c r="D20" s="22"/>
      <c r="E20" s="23">
        <v>36887527</v>
      </c>
      <c r="F20" s="24">
        <v>33483200</v>
      </c>
      <c r="G20" s="24">
        <v>2030419</v>
      </c>
      <c r="H20" s="24">
        <v>1861971</v>
      </c>
      <c r="I20" s="24">
        <v>2468155</v>
      </c>
      <c r="J20" s="24">
        <v>6360545</v>
      </c>
      <c r="K20" s="24">
        <v>37319</v>
      </c>
      <c r="L20" s="24">
        <v>1140205</v>
      </c>
      <c r="M20" s="24">
        <v>2238098</v>
      </c>
      <c r="N20" s="24">
        <v>3415622</v>
      </c>
      <c r="O20" s="24">
        <v>2001205</v>
      </c>
      <c r="P20" s="24">
        <v>918730</v>
      </c>
      <c r="Q20" s="24"/>
      <c r="R20" s="24">
        <v>2919935</v>
      </c>
      <c r="S20" s="24"/>
      <c r="T20" s="24"/>
      <c r="U20" s="24"/>
      <c r="V20" s="24"/>
      <c r="W20" s="24">
        <v>12696102</v>
      </c>
      <c r="X20" s="24">
        <v>25112364</v>
      </c>
      <c r="Y20" s="24">
        <v>-12416262</v>
      </c>
      <c r="Z20" s="6">
        <v>-49.44</v>
      </c>
      <c r="AA20" s="22">
        <v>33483200</v>
      </c>
    </row>
    <row r="21" spans="1:27" ht="12.75">
      <c r="A21" s="5" t="s">
        <v>47</v>
      </c>
      <c r="B21" s="3"/>
      <c r="C21" s="22">
        <v>12449877</v>
      </c>
      <c r="D21" s="22"/>
      <c r="E21" s="23">
        <v>21688646</v>
      </c>
      <c r="F21" s="24">
        <v>24828846</v>
      </c>
      <c r="G21" s="24">
        <v>519758</v>
      </c>
      <c r="H21" s="24">
        <v>590276</v>
      </c>
      <c r="I21" s="24">
        <v>506149</v>
      </c>
      <c r="J21" s="24">
        <v>1616183</v>
      </c>
      <c r="K21" s="24"/>
      <c r="L21" s="24">
        <v>-37595</v>
      </c>
      <c r="M21" s="24">
        <v>660977</v>
      </c>
      <c r="N21" s="24">
        <v>623382</v>
      </c>
      <c r="O21" s="24">
        <v>790367</v>
      </c>
      <c r="P21" s="24">
        <v>-80465</v>
      </c>
      <c r="Q21" s="24"/>
      <c r="R21" s="24">
        <v>709902</v>
      </c>
      <c r="S21" s="24"/>
      <c r="T21" s="24"/>
      <c r="U21" s="24"/>
      <c r="V21" s="24"/>
      <c r="W21" s="24">
        <v>2949467</v>
      </c>
      <c r="X21" s="24">
        <v>18621594</v>
      </c>
      <c r="Y21" s="24">
        <v>-15672127</v>
      </c>
      <c r="Z21" s="6">
        <v>-84.16</v>
      </c>
      <c r="AA21" s="22">
        <v>24828846</v>
      </c>
    </row>
    <row r="22" spans="1:27" ht="12.75">
      <c r="A22" s="5" t="s">
        <v>48</v>
      </c>
      <c r="B22" s="3"/>
      <c r="C22" s="25">
        <v>38400739</v>
      </c>
      <c r="D22" s="25"/>
      <c r="E22" s="26">
        <v>4535914</v>
      </c>
      <c r="F22" s="27">
        <v>3750851</v>
      </c>
      <c r="G22" s="27">
        <v>-11863</v>
      </c>
      <c r="H22" s="27">
        <v>-46493</v>
      </c>
      <c r="I22" s="27">
        <v>-1107</v>
      </c>
      <c r="J22" s="27">
        <v>-59463</v>
      </c>
      <c r="K22" s="27"/>
      <c r="L22" s="27"/>
      <c r="M22" s="27">
        <v>1749622</v>
      </c>
      <c r="N22" s="27">
        <v>1749622</v>
      </c>
      <c r="O22" s="27"/>
      <c r="P22" s="27">
        <v>-5094</v>
      </c>
      <c r="Q22" s="27"/>
      <c r="R22" s="27">
        <v>-5094</v>
      </c>
      <c r="S22" s="27"/>
      <c r="T22" s="27"/>
      <c r="U22" s="27"/>
      <c r="V22" s="27"/>
      <c r="W22" s="27">
        <v>1685065</v>
      </c>
      <c r="X22" s="27">
        <v>2813130</v>
      </c>
      <c r="Y22" s="27">
        <v>-1128065</v>
      </c>
      <c r="Z22" s="7">
        <v>-40.1</v>
      </c>
      <c r="AA22" s="25">
        <v>3750851</v>
      </c>
    </row>
    <row r="23" spans="1:27" ht="12.75">
      <c r="A23" s="5" t="s">
        <v>49</v>
      </c>
      <c r="B23" s="3"/>
      <c r="C23" s="22">
        <v>8224155</v>
      </c>
      <c r="D23" s="22"/>
      <c r="E23" s="23">
        <v>16039883</v>
      </c>
      <c r="F23" s="24">
        <v>17624413</v>
      </c>
      <c r="G23" s="24"/>
      <c r="H23" s="24">
        <v>856629</v>
      </c>
      <c r="I23" s="24">
        <v>2721623</v>
      </c>
      <c r="J23" s="24">
        <v>3578252</v>
      </c>
      <c r="K23" s="24"/>
      <c r="L23" s="24">
        <v>-40099</v>
      </c>
      <c r="M23" s="24">
        <v>6985783</v>
      </c>
      <c r="N23" s="24">
        <v>6945684</v>
      </c>
      <c r="O23" s="24"/>
      <c r="P23" s="24"/>
      <c r="Q23" s="24"/>
      <c r="R23" s="24"/>
      <c r="S23" s="24"/>
      <c r="T23" s="24"/>
      <c r="U23" s="24"/>
      <c r="V23" s="24"/>
      <c r="W23" s="24">
        <v>10523936</v>
      </c>
      <c r="X23" s="24">
        <v>13218300</v>
      </c>
      <c r="Y23" s="24">
        <v>-2694364</v>
      </c>
      <c r="Z23" s="6">
        <v>-20.38</v>
      </c>
      <c r="AA23" s="22">
        <v>17624413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124172923</v>
      </c>
      <c r="D25" s="40">
        <f>+D5+D9+D15+D19+D24</f>
        <v>0</v>
      </c>
      <c r="E25" s="41">
        <f t="shared" si="4"/>
        <v>138411656</v>
      </c>
      <c r="F25" s="42">
        <f t="shared" si="4"/>
        <v>138598030</v>
      </c>
      <c r="G25" s="42">
        <f t="shared" si="4"/>
        <v>3898603</v>
      </c>
      <c r="H25" s="42">
        <f t="shared" si="4"/>
        <v>15438196</v>
      </c>
      <c r="I25" s="42">
        <f t="shared" si="4"/>
        <v>8701307</v>
      </c>
      <c r="J25" s="42">
        <f t="shared" si="4"/>
        <v>28038106</v>
      </c>
      <c r="K25" s="42">
        <f t="shared" si="4"/>
        <v>49911</v>
      </c>
      <c r="L25" s="42">
        <f t="shared" si="4"/>
        <v>5416675</v>
      </c>
      <c r="M25" s="42">
        <f t="shared" si="4"/>
        <v>14684156</v>
      </c>
      <c r="N25" s="42">
        <f t="shared" si="4"/>
        <v>20150742</v>
      </c>
      <c r="O25" s="42">
        <f t="shared" si="4"/>
        <v>5370719</v>
      </c>
      <c r="P25" s="42">
        <f t="shared" si="4"/>
        <v>8649061</v>
      </c>
      <c r="Q25" s="42">
        <f t="shared" si="4"/>
        <v>0</v>
      </c>
      <c r="R25" s="42">
        <f t="shared" si="4"/>
        <v>14019780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62208628</v>
      </c>
      <c r="X25" s="42">
        <f t="shared" si="4"/>
        <v>103948260</v>
      </c>
      <c r="Y25" s="42">
        <f t="shared" si="4"/>
        <v>-41739632</v>
      </c>
      <c r="Z25" s="43">
        <f>+IF(X25&lt;&gt;0,+(Y25/X25)*100,0)</f>
        <v>-40.154238272001855</v>
      </c>
      <c r="AA25" s="40">
        <f>+AA5+AA9+AA15+AA19+AA24</f>
        <v>138598030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59629623</v>
      </c>
      <c r="D28" s="19">
        <f>SUM(D29:D31)</f>
        <v>0</v>
      </c>
      <c r="E28" s="20">
        <f t="shared" si="5"/>
        <v>38133461</v>
      </c>
      <c r="F28" s="21">
        <f t="shared" si="5"/>
        <v>41526579</v>
      </c>
      <c r="G28" s="21">
        <f t="shared" si="5"/>
        <v>2899052</v>
      </c>
      <c r="H28" s="21">
        <f t="shared" si="5"/>
        <v>2775755</v>
      </c>
      <c r="I28" s="21">
        <f t="shared" si="5"/>
        <v>3841399</v>
      </c>
      <c r="J28" s="21">
        <f t="shared" si="5"/>
        <v>9516206</v>
      </c>
      <c r="K28" s="21">
        <f t="shared" si="5"/>
        <v>89623</v>
      </c>
      <c r="L28" s="21">
        <f t="shared" si="5"/>
        <v>3934089</v>
      </c>
      <c r="M28" s="21">
        <f t="shared" si="5"/>
        <v>3652400</v>
      </c>
      <c r="N28" s="21">
        <f t="shared" si="5"/>
        <v>7676112</v>
      </c>
      <c r="O28" s="21">
        <f t="shared" si="5"/>
        <v>2804884</v>
      </c>
      <c r="P28" s="21">
        <f t="shared" si="5"/>
        <v>2738233</v>
      </c>
      <c r="Q28" s="21">
        <f t="shared" si="5"/>
        <v>0</v>
      </c>
      <c r="R28" s="21">
        <f t="shared" si="5"/>
        <v>5543117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22735435</v>
      </c>
      <c r="X28" s="21">
        <f t="shared" si="5"/>
        <v>31144347</v>
      </c>
      <c r="Y28" s="21">
        <f t="shared" si="5"/>
        <v>-8408912</v>
      </c>
      <c r="Z28" s="4">
        <f>+IF(X28&lt;&gt;0,+(Y28/X28)*100,0)</f>
        <v>-26.999801922319968</v>
      </c>
      <c r="AA28" s="19">
        <f>SUM(AA29:AA31)</f>
        <v>41526579</v>
      </c>
    </row>
    <row r="29" spans="1:27" ht="12.75">
      <c r="A29" s="5" t="s">
        <v>32</v>
      </c>
      <c r="B29" s="3"/>
      <c r="C29" s="22">
        <v>6146038</v>
      </c>
      <c r="D29" s="22"/>
      <c r="E29" s="23">
        <v>8178894</v>
      </c>
      <c r="F29" s="24">
        <v>9115537</v>
      </c>
      <c r="G29" s="24">
        <v>901154</v>
      </c>
      <c r="H29" s="24">
        <v>594551</v>
      </c>
      <c r="I29" s="24">
        <v>596031</v>
      </c>
      <c r="J29" s="24">
        <v>2091736</v>
      </c>
      <c r="K29" s="24">
        <v>28145</v>
      </c>
      <c r="L29" s="24">
        <v>723116</v>
      </c>
      <c r="M29" s="24">
        <v>589034</v>
      </c>
      <c r="N29" s="24">
        <v>1340295</v>
      </c>
      <c r="O29" s="24">
        <v>492725</v>
      </c>
      <c r="P29" s="24">
        <v>860774</v>
      </c>
      <c r="Q29" s="24"/>
      <c r="R29" s="24">
        <v>1353499</v>
      </c>
      <c r="S29" s="24"/>
      <c r="T29" s="24"/>
      <c r="U29" s="24"/>
      <c r="V29" s="24"/>
      <c r="W29" s="24">
        <v>4785530</v>
      </c>
      <c r="X29" s="24">
        <v>6836472</v>
      </c>
      <c r="Y29" s="24">
        <v>-2050942</v>
      </c>
      <c r="Z29" s="6">
        <v>-30</v>
      </c>
      <c r="AA29" s="22">
        <v>9115537</v>
      </c>
    </row>
    <row r="30" spans="1:27" ht="12.75">
      <c r="A30" s="5" t="s">
        <v>33</v>
      </c>
      <c r="B30" s="3"/>
      <c r="C30" s="25">
        <v>53417840</v>
      </c>
      <c r="D30" s="25"/>
      <c r="E30" s="26">
        <v>28916134</v>
      </c>
      <c r="F30" s="27">
        <v>31263485</v>
      </c>
      <c r="G30" s="27">
        <v>1980485</v>
      </c>
      <c r="H30" s="27">
        <v>2172474</v>
      </c>
      <c r="I30" s="27">
        <v>3167106</v>
      </c>
      <c r="J30" s="27">
        <v>7320065</v>
      </c>
      <c r="K30" s="27">
        <v>61478</v>
      </c>
      <c r="L30" s="27">
        <v>3133151</v>
      </c>
      <c r="M30" s="27">
        <v>2990799</v>
      </c>
      <c r="N30" s="27">
        <v>6185428</v>
      </c>
      <c r="O30" s="27">
        <v>2234122</v>
      </c>
      <c r="P30" s="27">
        <v>1804681</v>
      </c>
      <c r="Q30" s="27"/>
      <c r="R30" s="27">
        <v>4038803</v>
      </c>
      <c r="S30" s="27"/>
      <c r="T30" s="27"/>
      <c r="U30" s="27"/>
      <c r="V30" s="27"/>
      <c r="W30" s="27">
        <v>17544296</v>
      </c>
      <c r="X30" s="27">
        <v>23447250</v>
      </c>
      <c r="Y30" s="27">
        <v>-5902954</v>
      </c>
      <c r="Z30" s="7">
        <v>-25.18</v>
      </c>
      <c r="AA30" s="25">
        <v>31263485</v>
      </c>
    </row>
    <row r="31" spans="1:27" ht="12.75">
      <c r="A31" s="5" t="s">
        <v>34</v>
      </c>
      <c r="B31" s="3"/>
      <c r="C31" s="22">
        <v>65745</v>
      </c>
      <c r="D31" s="22"/>
      <c r="E31" s="23">
        <v>1038433</v>
      </c>
      <c r="F31" s="24">
        <v>1147557</v>
      </c>
      <c r="G31" s="24">
        <v>17413</v>
      </c>
      <c r="H31" s="24">
        <v>8730</v>
      </c>
      <c r="I31" s="24">
        <v>78262</v>
      </c>
      <c r="J31" s="24">
        <v>104405</v>
      </c>
      <c r="K31" s="24"/>
      <c r="L31" s="24">
        <v>77822</v>
      </c>
      <c r="M31" s="24">
        <v>72567</v>
      </c>
      <c r="N31" s="24">
        <v>150389</v>
      </c>
      <c r="O31" s="24">
        <v>78037</v>
      </c>
      <c r="P31" s="24">
        <v>72778</v>
      </c>
      <c r="Q31" s="24"/>
      <c r="R31" s="24">
        <v>150815</v>
      </c>
      <c r="S31" s="24"/>
      <c r="T31" s="24"/>
      <c r="U31" s="24"/>
      <c r="V31" s="24"/>
      <c r="W31" s="24">
        <v>405609</v>
      </c>
      <c r="X31" s="24">
        <v>860625</v>
      </c>
      <c r="Y31" s="24">
        <v>-455016</v>
      </c>
      <c r="Z31" s="6">
        <v>-52.87</v>
      </c>
      <c r="AA31" s="22">
        <v>1147557</v>
      </c>
    </row>
    <row r="32" spans="1:27" ht="12.75">
      <c r="A32" s="2" t="s">
        <v>35</v>
      </c>
      <c r="B32" s="3"/>
      <c r="C32" s="19">
        <f aca="true" t="shared" si="6" ref="C32:Y32">SUM(C33:C37)</f>
        <v>8219118</v>
      </c>
      <c r="D32" s="19">
        <f>SUM(D33:D37)</f>
        <v>0</v>
      </c>
      <c r="E32" s="20">
        <f t="shared" si="6"/>
        <v>10652949</v>
      </c>
      <c r="F32" s="21">
        <f t="shared" si="6"/>
        <v>9300993</v>
      </c>
      <c r="G32" s="21">
        <f t="shared" si="6"/>
        <v>556111</v>
      </c>
      <c r="H32" s="21">
        <f t="shared" si="6"/>
        <v>707647</v>
      </c>
      <c r="I32" s="21">
        <f t="shared" si="6"/>
        <v>688202</v>
      </c>
      <c r="J32" s="21">
        <f t="shared" si="6"/>
        <v>1951960</v>
      </c>
      <c r="K32" s="21">
        <f t="shared" si="6"/>
        <v>1086</v>
      </c>
      <c r="L32" s="21">
        <f t="shared" si="6"/>
        <v>1123321</v>
      </c>
      <c r="M32" s="21">
        <f t="shared" si="6"/>
        <v>681179</v>
      </c>
      <c r="N32" s="21">
        <f t="shared" si="6"/>
        <v>1805586</v>
      </c>
      <c r="O32" s="21">
        <f t="shared" si="6"/>
        <v>575702</v>
      </c>
      <c r="P32" s="21">
        <f t="shared" si="6"/>
        <v>770388</v>
      </c>
      <c r="Q32" s="21">
        <f t="shared" si="6"/>
        <v>0</v>
      </c>
      <c r="R32" s="21">
        <f t="shared" si="6"/>
        <v>1346090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5103636</v>
      </c>
      <c r="X32" s="21">
        <f t="shared" si="6"/>
        <v>6975567</v>
      </c>
      <c r="Y32" s="21">
        <f t="shared" si="6"/>
        <v>-1871931</v>
      </c>
      <c r="Z32" s="4">
        <f>+IF(X32&lt;&gt;0,+(Y32/X32)*100,0)</f>
        <v>-26.835538960488805</v>
      </c>
      <c r="AA32" s="19">
        <f>SUM(AA33:AA37)</f>
        <v>9300993</v>
      </c>
    </row>
    <row r="33" spans="1:27" ht="12.75">
      <c r="A33" s="5" t="s">
        <v>36</v>
      </c>
      <c r="B33" s="3"/>
      <c r="C33" s="22">
        <v>6239346</v>
      </c>
      <c r="D33" s="22"/>
      <c r="E33" s="23">
        <v>6485244</v>
      </c>
      <c r="F33" s="24">
        <v>7091653</v>
      </c>
      <c r="G33" s="24">
        <v>460574</v>
      </c>
      <c r="H33" s="24">
        <v>510643</v>
      </c>
      <c r="I33" s="24">
        <v>494093</v>
      </c>
      <c r="J33" s="24">
        <v>1465310</v>
      </c>
      <c r="K33" s="24"/>
      <c r="L33" s="24">
        <v>546390</v>
      </c>
      <c r="M33" s="24">
        <v>390876</v>
      </c>
      <c r="N33" s="24">
        <v>937266</v>
      </c>
      <c r="O33" s="24">
        <v>381532</v>
      </c>
      <c r="P33" s="24">
        <v>434287</v>
      </c>
      <c r="Q33" s="24"/>
      <c r="R33" s="24">
        <v>815819</v>
      </c>
      <c r="S33" s="24"/>
      <c r="T33" s="24"/>
      <c r="U33" s="24"/>
      <c r="V33" s="24"/>
      <c r="W33" s="24">
        <v>3218395</v>
      </c>
      <c r="X33" s="24">
        <v>5318595</v>
      </c>
      <c r="Y33" s="24">
        <v>-2100200</v>
      </c>
      <c r="Z33" s="6">
        <v>-39.49</v>
      </c>
      <c r="AA33" s="22">
        <v>7091653</v>
      </c>
    </row>
    <row r="34" spans="1:27" ht="12.75">
      <c r="A34" s="5" t="s">
        <v>37</v>
      </c>
      <c r="B34" s="3"/>
      <c r="C34" s="22">
        <v>1979772</v>
      </c>
      <c r="D34" s="22"/>
      <c r="E34" s="23">
        <v>4167705</v>
      </c>
      <c r="F34" s="24">
        <v>2209340</v>
      </c>
      <c r="G34" s="24">
        <v>95537</v>
      </c>
      <c r="H34" s="24">
        <v>197004</v>
      </c>
      <c r="I34" s="24">
        <v>194109</v>
      </c>
      <c r="J34" s="24">
        <v>486650</v>
      </c>
      <c r="K34" s="24">
        <v>1086</v>
      </c>
      <c r="L34" s="24">
        <v>576931</v>
      </c>
      <c r="M34" s="24">
        <v>290303</v>
      </c>
      <c r="N34" s="24">
        <v>868320</v>
      </c>
      <c r="O34" s="24">
        <v>194170</v>
      </c>
      <c r="P34" s="24">
        <v>336101</v>
      </c>
      <c r="Q34" s="24"/>
      <c r="R34" s="24">
        <v>530271</v>
      </c>
      <c r="S34" s="24"/>
      <c r="T34" s="24"/>
      <c r="U34" s="24"/>
      <c r="V34" s="24"/>
      <c r="W34" s="24">
        <v>1885241</v>
      </c>
      <c r="X34" s="24">
        <v>1656972</v>
      </c>
      <c r="Y34" s="24">
        <v>228269</v>
      </c>
      <c r="Z34" s="6">
        <v>13.78</v>
      </c>
      <c r="AA34" s="22">
        <v>2209340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1747153</v>
      </c>
      <c r="D38" s="19">
        <f>SUM(D39:D41)</f>
        <v>0</v>
      </c>
      <c r="E38" s="20">
        <f t="shared" si="7"/>
        <v>5163678</v>
      </c>
      <c r="F38" s="21">
        <f t="shared" si="7"/>
        <v>4163361</v>
      </c>
      <c r="G38" s="21">
        <f t="shared" si="7"/>
        <v>238791</v>
      </c>
      <c r="H38" s="21">
        <f t="shared" si="7"/>
        <v>168408</v>
      </c>
      <c r="I38" s="21">
        <f t="shared" si="7"/>
        <v>158244</v>
      </c>
      <c r="J38" s="21">
        <f t="shared" si="7"/>
        <v>565443</v>
      </c>
      <c r="K38" s="21">
        <f t="shared" si="7"/>
        <v>0</v>
      </c>
      <c r="L38" s="21">
        <f t="shared" si="7"/>
        <v>156256</v>
      </c>
      <c r="M38" s="21">
        <f t="shared" si="7"/>
        <v>155503</v>
      </c>
      <c r="N38" s="21">
        <f t="shared" si="7"/>
        <v>311759</v>
      </c>
      <c r="O38" s="21">
        <f t="shared" si="7"/>
        <v>273077</v>
      </c>
      <c r="P38" s="21">
        <f t="shared" si="7"/>
        <v>158063</v>
      </c>
      <c r="Q38" s="21">
        <f t="shared" si="7"/>
        <v>0</v>
      </c>
      <c r="R38" s="21">
        <f t="shared" si="7"/>
        <v>431140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1308342</v>
      </c>
      <c r="X38" s="21">
        <f t="shared" si="7"/>
        <v>3122433</v>
      </c>
      <c r="Y38" s="21">
        <f t="shared" si="7"/>
        <v>-1814091</v>
      </c>
      <c r="Z38" s="4">
        <f>+IF(X38&lt;&gt;0,+(Y38/X38)*100,0)</f>
        <v>-58.0986365440027</v>
      </c>
      <c r="AA38" s="19">
        <f>SUM(AA39:AA41)</f>
        <v>4163361</v>
      </c>
    </row>
    <row r="39" spans="1:27" ht="12.75">
      <c r="A39" s="5" t="s">
        <v>42</v>
      </c>
      <c r="B39" s="3"/>
      <c r="C39" s="22">
        <v>226769</v>
      </c>
      <c r="D39" s="22"/>
      <c r="E39" s="23">
        <v>1862085</v>
      </c>
      <c r="F39" s="24">
        <v>1048989</v>
      </c>
      <c r="G39" s="24">
        <v>108338</v>
      </c>
      <c r="H39" s="24">
        <v>44609</v>
      </c>
      <c r="I39" s="24">
        <v>43957</v>
      </c>
      <c r="J39" s="24">
        <v>196904</v>
      </c>
      <c r="K39" s="24"/>
      <c r="L39" s="24">
        <v>45276</v>
      </c>
      <c r="M39" s="24">
        <v>43800</v>
      </c>
      <c r="N39" s="24">
        <v>89076</v>
      </c>
      <c r="O39" s="24">
        <v>48558</v>
      </c>
      <c r="P39" s="24">
        <v>46240</v>
      </c>
      <c r="Q39" s="24"/>
      <c r="R39" s="24">
        <v>94798</v>
      </c>
      <c r="S39" s="24"/>
      <c r="T39" s="24"/>
      <c r="U39" s="24"/>
      <c r="V39" s="24"/>
      <c r="W39" s="24">
        <v>380778</v>
      </c>
      <c r="X39" s="24">
        <v>786690</v>
      </c>
      <c r="Y39" s="24">
        <v>-405912</v>
      </c>
      <c r="Z39" s="6">
        <v>-51.6</v>
      </c>
      <c r="AA39" s="22">
        <v>1048989</v>
      </c>
    </row>
    <row r="40" spans="1:27" ht="12.75">
      <c r="A40" s="5" t="s">
        <v>43</v>
      </c>
      <c r="B40" s="3"/>
      <c r="C40" s="22">
        <v>1520384</v>
      </c>
      <c r="D40" s="22"/>
      <c r="E40" s="23">
        <v>3301593</v>
      </c>
      <c r="F40" s="24">
        <v>3114372</v>
      </c>
      <c r="G40" s="24">
        <v>130453</v>
      </c>
      <c r="H40" s="24">
        <v>123799</v>
      </c>
      <c r="I40" s="24">
        <v>114287</v>
      </c>
      <c r="J40" s="24">
        <v>368539</v>
      </c>
      <c r="K40" s="24"/>
      <c r="L40" s="24">
        <v>110980</v>
      </c>
      <c r="M40" s="24">
        <v>111703</v>
      </c>
      <c r="N40" s="24">
        <v>222683</v>
      </c>
      <c r="O40" s="24">
        <v>224519</v>
      </c>
      <c r="P40" s="24">
        <v>111823</v>
      </c>
      <c r="Q40" s="24"/>
      <c r="R40" s="24">
        <v>336342</v>
      </c>
      <c r="S40" s="24"/>
      <c r="T40" s="24"/>
      <c r="U40" s="24"/>
      <c r="V40" s="24"/>
      <c r="W40" s="24">
        <v>927564</v>
      </c>
      <c r="X40" s="24">
        <v>2335743</v>
      </c>
      <c r="Y40" s="24">
        <v>-1408179</v>
      </c>
      <c r="Z40" s="6">
        <v>-60.29</v>
      </c>
      <c r="AA40" s="22">
        <v>3114372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33022993</v>
      </c>
      <c r="D42" s="19">
        <f>SUM(D43:D46)</f>
        <v>0</v>
      </c>
      <c r="E42" s="20">
        <f t="shared" si="8"/>
        <v>63634224</v>
      </c>
      <c r="F42" s="21">
        <f t="shared" si="8"/>
        <v>54796915</v>
      </c>
      <c r="G42" s="21">
        <f t="shared" si="8"/>
        <v>968556</v>
      </c>
      <c r="H42" s="21">
        <f t="shared" si="8"/>
        <v>3787474</v>
      </c>
      <c r="I42" s="21">
        <f t="shared" si="8"/>
        <v>3386240</v>
      </c>
      <c r="J42" s="21">
        <f t="shared" si="8"/>
        <v>8142270</v>
      </c>
      <c r="K42" s="21">
        <f t="shared" si="8"/>
        <v>1410726</v>
      </c>
      <c r="L42" s="21">
        <f t="shared" si="8"/>
        <v>1008542</v>
      </c>
      <c r="M42" s="21">
        <f t="shared" si="8"/>
        <v>2161093</v>
      </c>
      <c r="N42" s="21">
        <f t="shared" si="8"/>
        <v>4580361</v>
      </c>
      <c r="O42" s="21">
        <f t="shared" si="8"/>
        <v>2527432</v>
      </c>
      <c r="P42" s="21">
        <f t="shared" si="8"/>
        <v>2464480</v>
      </c>
      <c r="Q42" s="21">
        <f t="shared" si="8"/>
        <v>0</v>
      </c>
      <c r="R42" s="21">
        <f t="shared" si="8"/>
        <v>4991912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17714543</v>
      </c>
      <c r="X42" s="21">
        <f t="shared" si="8"/>
        <v>40966020</v>
      </c>
      <c r="Y42" s="21">
        <f t="shared" si="8"/>
        <v>-23251477</v>
      </c>
      <c r="Z42" s="4">
        <f>+IF(X42&lt;&gt;0,+(Y42/X42)*100,0)</f>
        <v>-56.757959401474686</v>
      </c>
      <c r="AA42" s="19">
        <f>SUM(AA43:AA46)</f>
        <v>54796915</v>
      </c>
    </row>
    <row r="43" spans="1:27" ht="12.75">
      <c r="A43" s="5" t="s">
        <v>46</v>
      </c>
      <c r="B43" s="3"/>
      <c r="C43" s="22">
        <v>19834836</v>
      </c>
      <c r="D43" s="22"/>
      <c r="E43" s="23">
        <v>36007375</v>
      </c>
      <c r="F43" s="24">
        <v>29926399</v>
      </c>
      <c r="G43" s="24">
        <v>167800</v>
      </c>
      <c r="H43" s="24">
        <v>2874896</v>
      </c>
      <c r="I43" s="24">
        <v>2608469</v>
      </c>
      <c r="J43" s="24">
        <v>5651165</v>
      </c>
      <c r="K43" s="24">
        <v>1370161</v>
      </c>
      <c r="L43" s="24">
        <v>205742</v>
      </c>
      <c r="M43" s="24">
        <v>1545526</v>
      </c>
      <c r="N43" s="24">
        <v>3121429</v>
      </c>
      <c r="O43" s="24">
        <v>1564003</v>
      </c>
      <c r="P43" s="24">
        <v>1668247</v>
      </c>
      <c r="Q43" s="24"/>
      <c r="R43" s="24">
        <v>3232250</v>
      </c>
      <c r="S43" s="24"/>
      <c r="T43" s="24"/>
      <c r="U43" s="24"/>
      <c r="V43" s="24"/>
      <c r="W43" s="24">
        <v>12004844</v>
      </c>
      <c r="X43" s="24">
        <v>22313331</v>
      </c>
      <c r="Y43" s="24">
        <v>-10308487</v>
      </c>
      <c r="Z43" s="6">
        <v>-46.2</v>
      </c>
      <c r="AA43" s="22">
        <v>29926399</v>
      </c>
    </row>
    <row r="44" spans="1:27" ht="12.75">
      <c r="A44" s="5" t="s">
        <v>47</v>
      </c>
      <c r="B44" s="3"/>
      <c r="C44" s="22">
        <v>6997521</v>
      </c>
      <c r="D44" s="22"/>
      <c r="E44" s="23">
        <v>10366815</v>
      </c>
      <c r="F44" s="24">
        <v>8246409</v>
      </c>
      <c r="G44" s="24">
        <v>258058</v>
      </c>
      <c r="H44" s="24">
        <v>223751</v>
      </c>
      <c r="I44" s="24">
        <v>219802</v>
      </c>
      <c r="J44" s="24">
        <v>701611</v>
      </c>
      <c r="K44" s="24"/>
      <c r="L44" s="24">
        <v>233035</v>
      </c>
      <c r="M44" s="24">
        <v>274848</v>
      </c>
      <c r="N44" s="24">
        <v>507883</v>
      </c>
      <c r="O44" s="24">
        <v>238354</v>
      </c>
      <c r="P44" s="24">
        <v>153059</v>
      </c>
      <c r="Q44" s="24"/>
      <c r="R44" s="24">
        <v>391413</v>
      </c>
      <c r="S44" s="24"/>
      <c r="T44" s="24"/>
      <c r="U44" s="24"/>
      <c r="V44" s="24"/>
      <c r="W44" s="24">
        <v>1600907</v>
      </c>
      <c r="X44" s="24">
        <v>6184737</v>
      </c>
      <c r="Y44" s="24">
        <v>-4583830</v>
      </c>
      <c r="Z44" s="6">
        <v>-74.12</v>
      </c>
      <c r="AA44" s="22">
        <v>8246409</v>
      </c>
    </row>
    <row r="45" spans="1:27" ht="12.75">
      <c r="A45" s="5" t="s">
        <v>48</v>
      </c>
      <c r="B45" s="3"/>
      <c r="C45" s="25">
        <v>3388362</v>
      </c>
      <c r="D45" s="25"/>
      <c r="E45" s="26">
        <v>9125942</v>
      </c>
      <c r="F45" s="27">
        <v>9328386</v>
      </c>
      <c r="G45" s="27">
        <v>251667</v>
      </c>
      <c r="H45" s="27">
        <v>331296</v>
      </c>
      <c r="I45" s="27">
        <v>256047</v>
      </c>
      <c r="J45" s="27">
        <v>839010</v>
      </c>
      <c r="K45" s="27">
        <v>40565</v>
      </c>
      <c r="L45" s="27">
        <v>294142</v>
      </c>
      <c r="M45" s="27">
        <v>222064</v>
      </c>
      <c r="N45" s="27">
        <v>556771</v>
      </c>
      <c r="O45" s="27">
        <v>293999</v>
      </c>
      <c r="P45" s="27">
        <v>327400</v>
      </c>
      <c r="Q45" s="27"/>
      <c r="R45" s="27">
        <v>621399</v>
      </c>
      <c r="S45" s="27"/>
      <c r="T45" s="27"/>
      <c r="U45" s="27"/>
      <c r="V45" s="27"/>
      <c r="W45" s="27">
        <v>2017180</v>
      </c>
      <c r="X45" s="27">
        <v>6996213</v>
      </c>
      <c r="Y45" s="27">
        <v>-4979033</v>
      </c>
      <c r="Z45" s="7">
        <v>-71.17</v>
      </c>
      <c r="AA45" s="25">
        <v>9328386</v>
      </c>
    </row>
    <row r="46" spans="1:27" ht="12.75">
      <c r="A46" s="5" t="s">
        <v>49</v>
      </c>
      <c r="B46" s="3"/>
      <c r="C46" s="22">
        <v>2802274</v>
      </c>
      <c r="D46" s="22"/>
      <c r="E46" s="23">
        <v>8134092</v>
      </c>
      <c r="F46" s="24">
        <v>7295721</v>
      </c>
      <c r="G46" s="24">
        <v>291031</v>
      </c>
      <c r="H46" s="24">
        <v>357531</v>
      </c>
      <c r="I46" s="24">
        <v>301922</v>
      </c>
      <c r="J46" s="24">
        <v>950484</v>
      </c>
      <c r="K46" s="24"/>
      <c r="L46" s="24">
        <v>275623</v>
      </c>
      <c r="M46" s="24">
        <v>118655</v>
      </c>
      <c r="N46" s="24">
        <v>394278</v>
      </c>
      <c r="O46" s="24">
        <v>431076</v>
      </c>
      <c r="P46" s="24">
        <v>315774</v>
      </c>
      <c r="Q46" s="24"/>
      <c r="R46" s="24">
        <v>746850</v>
      </c>
      <c r="S46" s="24"/>
      <c r="T46" s="24"/>
      <c r="U46" s="24"/>
      <c r="V46" s="24"/>
      <c r="W46" s="24">
        <v>2091612</v>
      </c>
      <c r="X46" s="24">
        <v>5471739</v>
      </c>
      <c r="Y46" s="24">
        <v>-3380127</v>
      </c>
      <c r="Z46" s="6">
        <v>-61.77</v>
      </c>
      <c r="AA46" s="22">
        <v>7295721</v>
      </c>
    </row>
    <row r="47" spans="1:27" ht="12.75">
      <c r="A47" s="2" t="s">
        <v>50</v>
      </c>
      <c r="B47" s="8" t="s">
        <v>51</v>
      </c>
      <c r="C47" s="19">
        <v>332586</v>
      </c>
      <c r="D47" s="19"/>
      <c r="E47" s="20">
        <v>47959</v>
      </c>
      <c r="F47" s="21">
        <v>32959</v>
      </c>
      <c r="G47" s="21">
        <v>5096</v>
      </c>
      <c r="H47" s="21">
        <v>516</v>
      </c>
      <c r="I47" s="21">
        <v>5056</v>
      </c>
      <c r="J47" s="21">
        <v>10668</v>
      </c>
      <c r="K47" s="21"/>
      <c r="L47" s="21"/>
      <c r="M47" s="21">
        <v>41</v>
      </c>
      <c r="N47" s="21">
        <v>41</v>
      </c>
      <c r="O47" s="21"/>
      <c r="P47" s="21"/>
      <c r="Q47" s="21"/>
      <c r="R47" s="21"/>
      <c r="S47" s="21"/>
      <c r="T47" s="21"/>
      <c r="U47" s="21"/>
      <c r="V47" s="21"/>
      <c r="W47" s="21">
        <v>10709</v>
      </c>
      <c r="X47" s="21">
        <v>24714</v>
      </c>
      <c r="Y47" s="21">
        <v>-14005</v>
      </c>
      <c r="Z47" s="4">
        <v>-56.67</v>
      </c>
      <c r="AA47" s="19">
        <v>32959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102951473</v>
      </c>
      <c r="D48" s="40">
        <f>+D28+D32+D38+D42+D47</f>
        <v>0</v>
      </c>
      <c r="E48" s="41">
        <f t="shared" si="9"/>
        <v>117632271</v>
      </c>
      <c r="F48" s="42">
        <f t="shared" si="9"/>
        <v>109820807</v>
      </c>
      <c r="G48" s="42">
        <f t="shared" si="9"/>
        <v>4667606</v>
      </c>
      <c r="H48" s="42">
        <f t="shared" si="9"/>
        <v>7439800</v>
      </c>
      <c r="I48" s="42">
        <f t="shared" si="9"/>
        <v>8079141</v>
      </c>
      <c r="J48" s="42">
        <f t="shared" si="9"/>
        <v>20186547</v>
      </c>
      <c r="K48" s="42">
        <f t="shared" si="9"/>
        <v>1501435</v>
      </c>
      <c r="L48" s="42">
        <f t="shared" si="9"/>
        <v>6222208</v>
      </c>
      <c r="M48" s="42">
        <f t="shared" si="9"/>
        <v>6650216</v>
      </c>
      <c r="N48" s="42">
        <f t="shared" si="9"/>
        <v>14373859</v>
      </c>
      <c r="O48" s="42">
        <f t="shared" si="9"/>
        <v>6181095</v>
      </c>
      <c r="P48" s="42">
        <f t="shared" si="9"/>
        <v>6131164</v>
      </c>
      <c r="Q48" s="42">
        <f t="shared" si="9"/>
        <v>0</v>
      </c>
      <c r="R48" s="42">
        <f t="shared" si="9"/>
        <v>12312259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46872665</v>
      </c>
      <c r="X48" s="42">
        <f t="shared" si="9"/>
        <v>82233081</v>
      </c>
      <c r="Y48" s="42">
        <f t="shared" si="9"/>
        <v>-35360416</v>
      </c>
      <c r="Z48" s="43">
        <f>+IF(X48&lt;&gt;0,+(Y48/X48)*100,0)</f>
        <v>-43.00023247335218</v>
      </c>
      <c r="AA48" s="40">
        <f>+AA28+AA32+AA38+AA42+AA47</f>
        <v>109820807</v>
      </c>
    </row>
    <row r="49" spans="1:27" ht="12.75">
      <c r="A49" s="14" t="s">
        <v>88</v>
      </c>
      <c r="B49" s="15"/>
      <c r="C49" s="44">
        <f aca="true" t="shared" si="10" ref="C49:Y49">+C25-C48</f>
        <v>21221450</v>
      </c>
      <c r="D49" s="44">
        <f>+D25-D48</f>
        <v>0</v>
      </c>
      <c r="E49" s="45">
        <f t="shared" si="10"/>
        <v>20779385</v>
      </c>
      <c r="F49" s="46">
        <f t="shared" si="10"/>
        <v>28777223</v>
      </c>
      <c r="G49" s="46">
        <f t="shared" si="10"/>
        <v>-769003</v>
      </c>
      <c r="H49" s="46">
        <f t="shared" si="10"/>
        <v>7998396</v>
      </c>
      <c r="I49" s="46">
        <f t="shared" si="10"/>
        <v>622166</v>
      </c>
      <c r="J49" s="46">
        <f t="shared" si="10"/>
        <v>7851559</v>
      </c>
      <c r="K49" s="46">
        <f t="shared" si="10"/>
        <v>-1451524</v>
      </c>
      <c r="L49" s="46">
        <f t="shared" si="10"/>
        <v>-805533</v>
      </c>
      <c r="M49" s="46">
        <f t="shared" si="10"/>
        <v>8033940</v>
      </c>
      <c r="N49" s="46">
        <f t="shared" si="10"/>
        <v>5776883</v>
      </c>
      <c r="O49" s="46">
        <f t="shared" si="10"/>
        <v>-810376</v>
      </c>
      <c r="P49" s="46">
        <f t="shared" si="10"/>
        <v>2517897</v>
      </c>
      <c r="Q49" s="46">
        <f t="shared" si="10"/>
        <v>0</v>
      </c>
      <c r="R49" s="46">
        <f t="shared" si="10"/>
        <v>1707521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15335963</v>
      </c>
      <c r="X49" s="46">
        <f>IF(F25=F48,0,X25-X48)</f>
        <v>21715179</v>
      </c>
      <c r="Y49" s="46">
        <f t="shared" si="10"/>
        <v>-6379216</v>
      </c>
      <c r="Z49" s="47">
        <f>+IF(X49&lt;&gt;0,+(Y49/X49)*100,0)</f>
        <v>-29.3767599152648</v>
      </c>
      <c r="AA49" s="44">
        <f>+AA25-AA48</f>
        <v>28777223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243049322</v>
      </c>
      <c r="F5" s="21">
        <f t="shared" si="0"/>
        <v>243049322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8887876</v>
      </c>
      <c r="L5" s="21">
        <f t="shared" si="0"/>
        <v>9400141</v>
      </c>
      <c r="M5" s="21">
        <f t="shared" si="0"/>
        <v>36995168</v>
      </c>
      <c r="N5" s="21">
        <f t="shared" si="0"/>
        <v>55283185</v>
      </c>
      <c r="O5" s="21">
        <f t="shared" si="0"/>
        <v>8887464</v>
      </c>
      <c r="P5" s="21">
        <f t="shared" si="0"/>
        <v>9128926</v>
      </c>
      <c r="Q5" s="21">
        <f t="shared" si="0"/>
        <v>29803583</v>
      </c>
      <c r="R5" s="21">
        <f t="shared" si="0"/>
        <v>47819973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103103158</v>
      </c>
      <c r="X5" s="21">
        <f t="shared" si="0"/>
        <v>189069883</v>
      </c>
      <c r="Y5" s="21">
        <f t="shared" si="0"/>
        <v>-85966725</v>
      </c>
      <c r="Z5" s="4">
        <f>+IF(X5&lt;&gt;0,+(Y5/X5)*100,0)</f>
        <v>-45.46822774518774</v>
      </c>
      <c r="AA5" s="19">
        <f>SUM(AA6:AA8)</f>
        <v>243049322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243049322</v>
      </c>
      <c r="F7" s="27">
        <v>243049322</v>
      </c>
      <c r="G7" s="27"/>
      <c r="H7" s="27"/>
      <c r="I7" s="27"/>
      <c r="J7" s="27"/>
      <c r="K7" s="27">
        <v>8887876</v>
      </c>
      <c r="L7" s="27">
        <v>9400141</v>
      </c>
      <c r="M7" s="27">
        <v>36995168</v>
      </c>
      <c r="N7" s="27">
        <v>55283185</v>
      </c>
      <c r="O7" s="27">
        <v>8887464</v>
      </c>
      <c r="P7" s="27">
        <v>9128926</v>
      </c>
      <c r="Q7" s="27">
        <v>29803583</v>
      </c>
      <c r="R7" s="27">
        <v>47819973</v>
      </c>
      <c r="S7" s="27"/>
      <c r="T7" s="27"/>
      <c r="U7" s="27"/>
      <c r="V7" s="27"/>
      <c r="W7" s="27">
        <v>103103158</v>
      </c>
      <c r="X7" s="27">
        <v>189069883</v>
      </c>
      <c r="Y7" s="27">
        <v>-85966725</v>
      </c>
      <c r="Z7" s="7">
        <v>-45.47</v>
      </c>
      <c r="AA7" s="25">
        <v>243049322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18413829</v>
      </c>
      <c r="F9" s="21">
        <f t="shared" si="1"/>
        <v>20047530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1217782</v>
      </c>
      <c r="L9" s="21">
        <f t="shared" si="1"/>
        <v>2479316</v>
      </c>
      <c r="M9" s="21">
        <f t="shared" si="1"/>
        <v>1547382</v>
      </c>
      <c r="N9" s="21">
        <f t="shared" si="1"/>
        <v>5244480</v>
      </c>
      <c r="O9" s="21">
        <f t="shared" si="1"/>
        <v>1547900</v>
      </c>
      <c r="P9" s="21">
        <f t="shared" si="1"/>
        <v>1199448</v>
      </c>
      <c r="Q9" s="21">
        <f t="shared" si="1"/>
        <v>577670</v>
      </c>
      <c r="R9" s="21">
        <f t="shared" si="1"/>
        <v>3325018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8569498</v>
      </c>
      <c r="X9" s="21">
        <f t="shared" si="1"/>
        <v>13656775</v>
      </c>
      <c r="Y9" s="21">
        <f t="shared" si="1"/>
        <v>-5087277</v>
      </c>
      <c r="Z9" s="4">
        <f>+IF(X9&lt;&gt;0,+(Y9/X9)*100,0)</f>
        <v>-37.25093955198061</v>
      </c>
      <c r="AA9" s="19">
        <f>SUM(AA10:AA14)</f>
        <v>20047530</v>
      </c>
    </row>
    <row r="10" spans="1:27" ht="12.75">
      <c r="A10" s="5" t="s">
        <v>36</v>
      </c>
      <c r="B10" s="3"/>
      <c r="C10" s="22"/>
      <c r="D10" s="22"/>
      <c r="E10" s="23">
        <v>3466680</v>
      </c>
      <c r="F10" s="24">
        <v>3591538</v>
      </c>
      <c r="G10" s="24"/>
      <c r="H10" s="24"/>
      <c r="I10" s="24"/>
      <c r="J10" s="24"/>
      <c r="K10" s="24">
        <v>446769</v>
      </c>
      <c r="L10" s="24">
        <v>216175</v>
      </c>
      <c r="M10" s="24">
        <v>644808</v>
      </c>
      <c r="N10" s="24">
        <v>1307752</v>
      </c>
      <c r="O10" s="24">
        <v>614253</v>
      </c>
      <c r="P10" s="24">
        <v>392747</v>
      </c>
      <c r="Q10" s="24">
        <v>400811</v>
      </c>
      <c r="R10" s="24">
        <v>1407811</v>
      </c>
      <c r="S10" s="24"/>
      <c r="T10" s="24"/>
      <c r="U10" s="24"/>
      <c r="V10" s="24"/>
      <c r="W10" s="24">
        <v>2715563</v>
      </c>
      <c r="X10" s="24">
        <v>2507949</v>
      </c>
      <c r="Y10" s="24">
        <v>207614</v>
      </c>
      <c r="Z10" s="6">
        <v>8.28</v>
      </c>
      <c r="AA10" s="22">
        <v>3591538</v>
      </c>
    </row>
    <row r="11" spans="1:27" ht="12.75">
      <c r="A11" s="5" t="s">
        <v>37</v>
      </c>
      <c r="B11" s="3"/>
      <c r="C11" s="22"/>
      <c r="D11" s="22"/>
      <c r="E11" s="23">
        <v>4542600</v>
      </c>
      <c r="F11" s="24">
        <v>4542600</v>
      </c>
      <c r="G11" s="24"/>
      <c r="H11" s="24"/>
      <c r="I11" s="24"/>
      <c r="J11" s="24"/>
      <c r="K11" s="24">
        <v>294212</v>
      </c>
      <c r="L11" s="24">
        <v>347647</v>
      </c>
      <c r="M11" s="24">
        <v>605785</v>
      </c>
      <c r="N11" s="24">
        <v>1247644</v>
      </c>
      <c r="O11" s="24">
        <v>505662</v>
      </c>
      <c r="P11" s="24">
        <v>408619</v>
      </c>
      <c r="Q11" s="24">
        <v>-135230</v>
      </c>
      <c r="R11" s="24">
        <v>779051</v>
      </c>
      <c r="S11" s="24"/>
      <c r="T11" s="24"/>
      <c r="U11" s="24"/>
      <c r="V11" s="24"/>
      <c r="W11" s="24">
        <v>2026695</v>
      </c>
      <c r="X11" s="24">
        <v>3283782</v>
      </c>
      <c r="Y11" s="24">
        <v>-1257087</v>
      </c>
      <c r="Z11" s="6">
        <v>-38.28</v>
      </c>
      <c r="AA11" s="22">
        <v>4542600</v>
      </c>
    </row>
    <row r="12" spans="1:27" ht="12.75">
      <c r="A12" s="5" t="s">
        <v>38</v>
      </c>
      <c r="B12" s="3"/>
      <c r="C12" s="22"/>
      <c r="D12" s="22"/>
      <c r="E12" s="23">
        <v>9754549</v>
      </c>
      <c r="F12" s="24">
        <v>11263392</v>
      </c>
      <c r="G12" s="24"/>
      <c r="H12" s="24"/>
      <c r="I12" s="24"/>
      <c r="J12" s="24"/>
      <c r="K12" s="24">
        <v>476801</v>
      </c>
      <c r="L12" s="24">
        <v>1915494</v>
      </c>
      <c r="M12" s="24">
        <v>296789</v>
      </c>
      <c r="N12" s="24">
        <v>2689084</v>
      </c>
      <c r="O12" s="24">
        <v>427985</v>
      </c>
      <c r="P12" s="24">
        <v>398082</v>
      </c>
      <c r="Q12" s="24">
        <v>311528</v>
      </c>
      <c r="R12" s="24">
        <v>1137595</v>
      </c>
      <c r="S12" s="24"/>
      <c r="T12" s="24"/>
      <c r="U12" s="24"/>
      <c r="V12" s="24"/>
      <c r="W12" s="24">
        <v>3826679</v>
      </c>
      <c r="X12" s="24">
        <v>7491294</v>
      </c>
      <c r="Y12" s="24">
        <v>-3664615</v>
      </c>
      <c r="Z12" s="6">
        <v>-48.92</v>
      </c>
      <c r="AA12" s="22">
        <v>11263392</v>
      </c>
    </row>
    <row r="13" spans="1:27" ht="12.75">
      <c r="A13" s="5" t="s">
        <v>39</v>
      </c>
      <c r="B13" s="3"/>
      <c r="C13" s="22"/>
      <c r="D13" s="22"/>
      <c r="E13" s="23">
        <v>650000</v>
      </c>
      <c r="F13" s="24">
        <v>650000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>
        <v>561</v>
      </c>
      <c r="R13" s="24">
        <v>561</v>
      </c>
      <c r="S13" s="24"/>
      <c r="T13" s="24"/>
      <c r="U13" s="24"/>
      <c r="V13" s="24"/>
      <c r="W13" s="24">
        <v>561</v>
      </c>
      <c r="X13" s="24">
        <v>373750</v>
      </c>
      <c r="Y13" s="24">
        <v>-373189</v>
      </c>
      <c r="Z13" s="6">
        <v>-99.85</v>
      </c>
      <c r="AA13" s="22">
        <v>650000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39762123</v>
      </c>
      <c r="F15" s="21">
        <f t="shared" si="2"/>
        <v>40875738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-16408</v>
      </c>
      <c r="L15" s="21">
        <f t="shared" si="2"/>
        <v>-4012763</v>
      </c>
      <c r="M15" s="21">
        <f t="shared" si="2"/>
        <v>3764647</v>
      </c>
      <c r="N15" s="21">
        <f t="shared" si="2"/>
        <v>-264524</v>
      </c>
      <c r="O15" s="21">
        <f t="shared" si="2"/>
        <v>4235518</v>
      </c>
      <c r="P15" s="21">
        <f t="shared" si="2"/>
        <v>-934513</v>
      </c>
      <c r="Q15" s="21">
        <f t="shared" si="2"/>
        <v>2371268</v>
      </c>
      <c r="R15" s="21">
        <f t="shared" si="2"/>
        <v>5672273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5407749</v>
      </c>
      <c r="X15" s="21">
        <f t="shared" si="2"/>
        <v>15465971</v>
      </c>
      <c r="Y15" s="21">
        <f t="shared" si="2"/>
        <v>-10058222</v>
      </c>
      <c r="Z15" s="4">
        <f>+IF(X15&lt;&gt;0,+(Y15/X15)*100,0)</f>
        <v>-65.03453291099537</v>
      </c>
      <c r="AA15" s="19">
        <f>SUM(AA16:AA18)</f>
        <v>40875738</v>
      </c>
    </row>
    <row r="16" spans="1:27" ht="12.75">
      <c r="A16" s="5" t="s">
        <v>42</v>
      </c>
      <c r="B16" s="3"/>
      <c r="C16" s="22"/>
      <c r="D16" s="22"/>
      <c r="E16" s="23">
        <v>39577183</v>
      </c>
      <c r="F16" s="24">
        <v>40690798</v>
      </c>
      <c r="G16" s="24"/>
      <c r="H16" s="24"/>
      <c r="I16" s="24"/>
      <c r="J16" s="24"/>
      <c r="K16" s="24">
        <v>-27345</v>
      </c>
      <c r="L16" s="24">
        <v>-4027226</v>
      </c>
      <c r="M16" s="24">
        <v>3757539</v>
      </c>
      <c r="N16" s="24">
        <v>-297032</v>
      </c>
      <c r="O16" s="24">
        <v>4223569</v>
      </c>
      <c r="P16" s="24">
        <v>-937702</v>
      </c>
      <c r="Q16" s="24">
        <v>2368388</v>
      </c>
      <c r="R16" s="24">
        <v>5654255</v>
      </c>
      <c r="S16" s="24"/>
      <c r="T16" s="24"/>
      <c r="U16" s="24"/>
      <c r="V16" s="24"/>
      <c r="W16" s="24">
        <v>5357223</v>
      </c>
      <c r="X16" s="24">
        <v>15359841</v>
      </c>
      <c r="Y16" s="24">
        <v>-10002618</v>
      </c>
      <c r="Z16" s="6">
        <v>-65.12</v>
      </c>
      <c r="AA16" s="22">
        <v>40690798</v>
      </c>
    </row>
    <row r="17" spans="1:27" ht="12.75">
      <c r="A17" s="5" t="s">
        <v>43</v>
      </c>
      <c r="B17" s="3"/>
      <c r="C17" s="22"/>
      <c r="D17" s="22"/>
      <c r="E17" s="23">
        <v>184940</v>
      </c>
      <c r="F17" s="24">
        <v>184940</v>
      </c>
      <c r="G17" s="24"/>
      <c r="H17" s="24"/>
      <c r="I17" s="24"/>
      <c r="J17" s="24"/>
      <c r="K17" s="24">
        <v>10937</v>
      </c>
      <c r="L17" s="24">
        <v>14463</v>
      </c>
      <c r="M17" s="24">
        <v>7108</v>
      </c>
      <c r="N17" s="24">
        <v>32508</v>
      </c>
      <c r="O17" s="24">
        <v>11949</v>
      </c>
      <c r="P17" s="24">
        <v>3189</v>
      </c>
      <c r="Q17" s="24">
        <v>2880</v>
      </c>
      <c r="R17" s="24">
        <v>18018</v>
      </c>
      <c r="S17" s="24"/>
      <c r="T17" s="24"/>
      <c r="U17" s="24"/>
      <c r="V17" s="24"/>
      <c r="W17" s="24">
        <v>50526</v>
      </c>
      <c r="X17" s="24">
        <v>106130</v>
      </c>
      <c r="Y17" s="24">
        <v>-55604</v>
      </c>
      <c r="Z17" s="6">
        <v>-52.39</v>
      </c>
      <c r="AA17" s="22">
        <v>184940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506156537</v>
      </c>
      <c r="F19" s="21">
        <f t="shared" si="3"/>
        <v>513610544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35738146</v>
      </c>
      <c r="L19" s="21">
        <f t="shared" si="3"/>
        <v>38295236</v>
      </c>
      <c r="M19" s="21">
        <f t="shared" si="3"/>
        <v>43190488</v>
      </c>
      <c r="N19" s="21">
        <f t="shared" si="3"/>
        <v>117223870</v>
      </c>
      <c r="O19" s="21">
        <f t="shared" si="3"/>
        <v>42560008</v>
      </c>
      <c r="P19" s="21">
        <f t="shared" si="3"/>
        <v>35190580</v>
      </c>
      <c r="Q19" s="21">
        <f t="shared" si="3"/>
        <v>46019926</v>
      </c>
      <c r="R19" s="21">
        <f t="shared" si="3"/>
        <v>123770514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240994384</v>
      </c>
      <c r="X19" s="21">
        <f t="shared" si="3"/>
        <v>360416359</v>
      </c>
      <c r="Y19" s="21">
        <f t="shared" si="3"/>
        <v>-119421975</v>
      </c>
      <c r="Z19" s="4">
        <f>+IF(X19&lt;&gt;0,+(Y19/X19)*100,0)</f>
        <v>-33.13444909419331</v>
      </c>
      <c r="AA19" s="19">
        <f>SUM(AA20:AA23)</f>
        <v>513610544</v>
      </c>
    </row>
    <row r="20" spans="1:27" ht="12.75">
      <c r="A20" s="5" t="s">
        <v>46</v>
      </c>
      <c r="B20" s="3"/>
      <c r="C20" s="22"/>
      <c r="D20" s="22"/>
      <c r="E20" s="23">
        <v>353999521</v>
      </c>
      <c r="F20" s="24">
        <v>350749524</v>
      </c>
      <c r="G20" s="24"/>
      <c r="H20" s="24"/>
      <c r="I20" s="24"/>
      <c r="J20" s="24"/>
      <c r="K20" s="24">
        <v>24832547</v>
      </c>
      <c r="L20" s="24">
        <v>25223540</v>
      </c>
      <c r="M20" s="24">
        <v>27271092</v>
      </c>
      <c r="N20" s="24">
        <v>77327179</v>
      </c>
      <c r="O20" s="24">
        <v>28466152</v>
      </c>
      <c r="P20" s="24">
        <v>27599596</v>
      </c>
      <c r="Q20" s="24">
        <v>30549648</v>
      </c>
      <c r="R20" s="24">
        <v>86615396</v>
      </c>
      <c r="S20" s="24"/>
      <c r="T20" s="24"/>
      <c r="U20" s="24"/>
      <c r="V20" s="24"/>
      <c r="W20" s="24">
        <v>163942575</v>
      </c>
      <c r="X20" s="24">
        <v>257317222</v>
      </c>
      <c r="Y20" s="24">
        <v>-93374647</v>
      </c>
      <c r="Z20" s="6">
        <v>-36.29</v>
      </c>
      <c r="AA20" s="22">
        <v>350749524</v>
      </c>
    </row>
    <row r="21" spans="1:27" ht="12.75">
      <c r="A21" s="5" t="s">
        <v>47</v>
      </c>
      <c r="B21" s="3"/>
      <c r="C21" s="22"/>
      <c r="D21" s="22"/>
      <c r="E21" s="23">
        <v>77794277</v>
      </c>
      <c r="F21" s="24">
        <v>88248289</v>
      </c>
      <c r="G21" s="24"/>
      <c r="H21" s="24"/>
      <c r="I21" s="24"/>
      <c r="J21" s="24"/>
      <c r="K21" s="24">
        <v>4676794</v>
      </c>
      <c r="L21" s="24">
        <v>6792406</v>
      </c>
      <c r="M21" s="24">
        <v>9740816</v>
      </c>
      <c r="N21" s="24">
        <v>21210016</v>
      </c>
      <c r="O21" s="24">
        <v>7934972</v>
      </c>
      <c r="P21" s="24">
        <v>1399726</v>
      </c>
      <c r="Q21" s="24">
        <v>9300484</v>
      </c>
      <c r="R21" s="24">
        <v>18635182</v>
      </c>
      <c r="S21" s="24"/>
      <c r="T21" s="24"/>
      <c r="U21" s="24"/>
      <c r="V21" s="24"/>
      <c r="W21" s="24">
        <v>39845198</v>
      </c>
      <c r="X21" s="24">
        <v>47451052</v>
      </c>
      <c r="Y21" s="24">
        <v>-7605854</v>
      </c>
      <c r="Z21" s="6">
        <v>-16.03</v>
      </c>
      <c r="AA21" s="22">
        <v>88248289</v>
      </c>
    </row>
    <row r="22" spans="1:27" ht="12.75">
      <c r="A22" s="5" t="s">
        <v>48</v>
      </c>
      <c r="B22" s="3"/>
      <c r="C22" s="25"/>
      <c r="D22" s="25"/>
      <c r="E22" s="26">
        <v>39500192</v>
      </c>
      <c r="F22" s="27">
        <v>39750185</v>
      </c>
      <c r="G22" s="27"/>
      <c r="H22" s="27"/>
      <c r="I22" s="27"/>
      <c r="J22" s="27"/>
      <c r="K22" s="27">
        <v>3273649</v>
      </c>
      <c r="L22" s="27">
        <v>3290403</v>
      </c>
      <c r="M22" s="27">
        <v>3261795</v>
      </c>
      <c r="N22" s="27">
        <v>9825847</v>
      </c>
      <c r="O22" s="27">
        <v>3230731</v>
      </c>
      <c r="P22" s="27">
        <v>3276943</v>
      </c>
      <c r="Q22" s="27">
        <v>3244646</v>
      </c>
      <c r="R22" s="27">
        <v>9752320</v>
      </c>
      <c r="S22" s="27"/>
      <c r="T22" s="27"/>
      <c r="U22" s="27"/>
      <c r="V22" s="27"/>
      <c r="W22" s="27">
        <v>19578167</v>
      </c>
      <c r="X22" s="27">
        <v>29580302</v>
      </c>
      <c r="Y22" s="27">
        <v>-10002135</v>
      </c>
      <c r="Z22" s="7">
        <v>-33.81</v>
      </c>
      <c r="AA22" s="25">
        <v>39750185</v>
      </c>
    </row>
    <row r="23" spans="1:27" ht="12.75">
      <c r="A23" s="5" t="s">
        <v>49</v>
      </c>
      <c r="B23" s="3"/>
      <c r="C23" s="22"/>
      <c r="D23" s="22"/>
      <c r="E23" s="23">
        <v>34862547</v>
      </c>
      <c r="F23" s="24">
        <v>34862546</v>
      </c>
      <c r="G23" s="24"/>
      <c r="H23" s="24"/>
      <c r="I23" s="24"/>
      <c r="J23" s="24"/>
      <c r="K23" s="24">
        <v>2955156</v>
      </c>
      <c r="L23" s="24">
        <v>2988887</v>
      </c>
      <c r="M23" s="24">
        <v>2916785</v>
      </c>
      <c r="N23" s="24">
        <v>8860828</v>
      </c>
      <c r="O23" s="24">
        <v>2928153</v>
      </c>
      <c r="P23" s="24">
        <v>2914315</v>
      </c>
      <c r="Q23" s="24">
        <v>2925148</v>
      </c>
      <c r="R23" s="24">
        <v>8767616</v>
      </c>
      <c r="S23" s="24"/>
      <c r="T23" s="24"/>
      <c r="U23" s="24"/>
      <c r="V23" s="24"/>
      <c r="W23" s="24">
        <v>17628444</v>
      </c>
      <c r="X23" s="24">
        <v>26067783</v>
      </c>
      <c r="Y23" s="24">
        <v>-8439339</v>
      </c>
      <c r="Z23" s="6">
        <v>-32.37</v>
      </c>
      <c r="AA23" s="22">
        <v>34862546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807381811</v>
      </c>
      <c r="F25" s="42">
        <f t="shared" si="4"/>
        <v>817583134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45827396</v>
      </c>
      <c r="L25" s="42">
        <f t="shared" si="4"/>
        <v>46161930</v>
      </c>
      <c r="M25" s="42">
        <f t="shared" si="4"/>
        <v>85497685</v>
      </c>
      <c r="N25" s="42">
        <f t="shared" si="4"/>
        <v>177487011</v>
      </c>
      <c r="O25" s="42">
        <f t="shared" si="4"/>
        <v>57230890</v>
      </c>
      <c r="P25" s="42">
        <f t="shared" si="4"/>
        <v>44584441</v>
      </c>
      <c r="Q25" s="42">
        <f t="shared" si="4"/>
        <v>78772447</v>
      </c>
      <c r="R25" s="42">
        <f t="shared" si="4"/>
        <v>180587778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358074789</v>
      </c>
      <c r="X25" s="42">
        <f t="shared" si="4"/>
        <v>578608988</v>
      </c>
      <c r="Y25" s="42">
        <f t="shared" si="4"/>
        <v>-220534199</v>
      </c>
      <c r="Z25" s="43">
        <f>+IF(X25&lt;&gt;0,+(Y25/X25)*100,0)</f>
        <v>-38.114547747052974</v>
      </c>
      <c r="AA25" s="40">
        <f>+AA5+AA9+AA15+AA19+AA24</f>
        <v>817583134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207786507</v>
      </c>
      <c r="F28" s="21">
        <f t="shared" si="5"/>
        <v>198213238</v>
      </c>
      <c r="G28" s="21">
        <f t="shared" si="5"/>
        <v>0</v>
      </c>
      <c r="H28" s="21">
        <f t="shared" si="5"/>
        <v>0</v>
      </c>
      <c r="I28" s="21">
        <f t="shared" si="5"/>
        <v>0</v>
      </c>
      <c r="J28" s="21">
        <f t="shared" si="5"/>
        <v>0</v>
      </c>
      <c r="K28" s="21">
        <f t="shared" si="5"/>
        <v>20206997</v>
      </c>
      <c r="L28" s="21">
        <f t="shared" si="5"/>
        <v>15688762</v>
      </c>
      <c r="M28" s="21">
        <f t="shared" si="5"/>
        <v>16224083</v>
      </c>
      <c r="N28" s="21">
        <f t="shared" si="5"/>
        <v>52119842</v>
      </c>
      <c r="O28" s="21">
        <f t="shared" si="5"/>
        <v>14069953</v>
      </c>
      <c r="P28" s="21">
        <f t="shared" si="5"/>
        <v>13249636</v>
      </c>
      <c r="Q28" s="21">
        <f t="shared" si="5"/>
        <v>14080431</v>
      </c>
      <c r="R28" s="21">
        <f t="shared" si="5"/>
        <v>41400020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93519862</v>
      </c>
      <c r="X28" s="21">
        <f t="shared" si="5"/>
        <v>132113696</v>
      </c>
      <c r="Y28" s="21">
        <f t="shared" si="5"/>
        <v>-38593834</v>
      </c>
      <c r="Z28" s="4">
        <f>+IF(X28&lt;&gt;0,+(Y28/X28)*100,0)</f>
        <v>-29.212591251704893</v>
      </c>
      <c r="AA28" s="19">
        <f>SUM(AA29:AA31)</f>
        <v>198213238</v>
      </c>
    </row>
    <row r="29" spans="1:27" ht="12.75">
      <c r="A29" s="5" t="s">
        <v>32</v>
      </c>
      <c r="B29" s="3"/>
      <c r="C29" s="22"/>
      <c r="D29" s="22"/>
      <c r="E29" s="23">
        <v>33089536</v>
      </c>
      <c r="F29" s="24">
        <v>28394448</v>
      </c>
      <c r="G29" s="24"/>
      <c r="H29" s="24"/>
      <c r="I29" s="24"/>
      <c r="J29" s="24"/>
      <c r="K29" s="24">
        <v>2731726</v>
      </c>
      <c r="L29" s="24">
        <v>2607460</v>
      </c>
      <c r="M29" s="24">
        <v>2586612</v>
      </c>
      <c r="N29" s="24">
        <v>7925798</v>
      </c>
      <c r="O29" s="24">
        <v>2475034</v>
      </c>
      <c r="P29" s="24">
        <v>2537057</v>
      </c>
      <c r="Q29" s="24">
        <v>2533602</v>
      </c>
      <c r="R29" s="24">
        <v>7545693</v>
      </c>
      <c r="S29" s="24"/>
      <c r="T29" s="24"/>
      <c r="U29" s="24"/>
      <c r="V29" s="24"/>
      <c r="W29" s="24">
        <v>15471491</v>
      </c>
      <c r="X29" s="24">
        <v>27422455</v>
      </c>
      <c r="Y29" s="24">
        <v>-11950964</v>
      </c>
      <c r="Z29" s="6">
        <v>-43.58</v>
      </c>
      <c r="AA29" s="22">
        <v>28394448</v>
      </c>
    </row>
    <row r="30" spans="1:27" ht="12.75">
      <c r="A30" s="5" t="s">
        <v>33</v>
      </c>
      <c r="B30" s="3"/>
      <c r="C30" s="25"/>
      <c r="D30" s="25"/>
      <c r="E30" s="26">
        <v>171035944</v>
      </c>
      <c r="F30" s="27">
        <v>166190395</v>
      </c>
      <c r="G30" s="27"/>
      <c r="H30" s="27"/>
      <c r="I30" s="27"/>
      <c r="J30" s="27"/>
      <c r="K30" s="27">
        <v>17177963</v>
      </c>
      <c r="L30" s="27">
        <v>12789434</v>
      </c>
      <c r="M30" s="27">
        <v>13397210</v>
      </c>
      <c r="N30" s="27">
        <v>43364607</v>
      </c>
      <c r="O30" s="27">
        <v>11355760</v>
      </c>
      <c r="P30" s="27">
        <v>10452550</v>
      </c>
      <c r="Q30" s="27">
        <v>11293034</v>
      </c>
      <c r="R30" s="27">
        <v>33101344</v>
      </c>
      <c r="S30" s="27"/>
      <c r="T30" s="27"/>
      <c r="U30" s="27"/>
      <c r="V30" s="27"/>
      <c r="W30" s="27">
        <v>76465951</v>
      </c>
      <c r="X30" s="27">
        <v>101940566</v>
      </c>
      <c r="Y30" s="27">
        <v>-25474615</v>
      </c>
      <c r="Z30" s="7">
        <v>-24.99</v>
      </c>
      <c r="AA30" s="25">
        <v>166190395</v>
      </c>
    </row>
    <row r="31" spans="1:27" ht="12.75">
      <c r="A31" s="5" t="s">
        <v>34</v>
      </c>
      <c r="B31" s="3"/>
      <c r="C31" s="22"/>
      <c r="D31" s="22"/>
      <c r="E31" s="23">
        <v>3661027</v>
      </c>
      <c r="F31" s="24">
        <v>3628395</v>
      </c>
      <c r="G31" s="24"/>
      <c r="H31" s="24"/>
      <c r="I31" s="24"/>
      <c r="J31" s="24"/>
      <c r="K31" s="24">
        <v>297308</v>
      </c>
      <c r="L31" s="24">
        <v>291868</v>
      </c>
      <c r="M31" s="24">
        <v>240261</v>
      </c>
      <c r="N31" s="24">
        <v>829437</v>
      </c>
      <c r="O31" s="24">
        <v>239159</v>
      </c>
      <c r="P31" s="24">
        <v>260029</v>
      </c>
      <c r="Q31" s="24">
        <v>253795</v>
      </c>
      <c r="R31" s="24">
        <v>752983</v>
      </c>
      <c r="S31" s="24"/>
      <c r="T31" s="24"/>
      <c r="U31" s="24"/>
      <c r="V31" s="24"/>
      <c r="W31" s="24">
        <v>1582420</v>
      </c>
      <c r="X31" s="24">
        <v>2750675</v>
      </c>
      <c r="Y31" s="24">
        <v>-1168255</v>
      </c>
      <c r="Z31" s="6">
        <v>-42.47</v>
      </c>
      <c r="AA31" s="22">
        <v>3628395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99083248</v>
      </c>
      <c r="F32" s="21">
        <f t="shared" si="6"/>
        <v>98153370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6911452</v>
      </c>
      <c r="L32" s="21">
        <f t="shared" si="6"/>
        <v>7277262</v>
      </c>
      <c r="M32" s="21">
        <f t="shared" si="6"/>
        <v>6532421</v>
      </c>
      <c r="N32" s="21">
        <f t="shared" si="6"/>
        <v>20721135</v>
      </c>
      <c r="O32" s="21">
        <f t="shared" si="6"/>
        <v>7028670</v>
      </c>
      <c r="P32" s="21">
        <f t="shared" si="6"/>
        <v>6989142</v>
      </c>
      <c r="Q32" s="21">
        <f t="shared" si="6"/>
        <v>6831180</v>
      </c>
      <c r="R32" s="21">
        <f t="shared" si="6"/>
        <v>20848992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41570127</v>
      </c>
      <c r="X32" s="21">
        <f t="shared" si="6"/>
        <v>69863007</v>
      </c>
      <c r="Y32" s="21">
        <f t="shared" si="6"/>
        <v>-28292880</v>
      </c>
      <c r="Z32" s="4">
        <f>+IF(X32&lt;&gt;0,+(Y32/X32)*100,0)</f>
        <v>-40.4976556477164</v>
      </c>
      <c r="AA32" s="19">
        <f>SUM(AA33:AA37)</f>
        <v>98153370</v>
      </c>
    </row>
    <row r="33" spans="1:27" ht="12.75">
      <c r="A33" s="5" t="s">
        <v>36</v>
      </c>
      <c r="B33" s="3"/>
      <c r="C33" s="22"/>
      <c r="D33" s="22"/>
      <c r="E33" s="23">
        <v>16079250</v>
      </c>
      <c r="F33" s="24">
        <v>15835525</v>
      </c>
      <c r="G33" s="24"/>
      <c r="H33" s="24"/>
      <c r="I33" s="24"/>
      <c r="J33" s="24"/>
      <c r="K33" s="24">
        <v>858879</v>
      </c>
      <c r="L33" s="24">
        <v>895199</v>
      </c>
      <c r="M33" s="24">
        <v>835673</v>
      </c>
      <c r="N33" s="24">
        <v>2589751</v>
      </c>
      <c r="O33" s="24">
        <v>906855</v>
      </c>
      <c r="P33" s="24">
        <v>954668</v>
      </c>
      <c r="Q33" s="24">
        <v>934315</v>
      </c>
      <c r="R33" s="24">
        <v>2795838</v>
      </c>
      <c r="S33" s="24"/>
      <c r="T33" s="24"/>
      <c r="U33" s="24"/>
      <c r="V33" s="24"/>
      <c r="W33" s="24">
        <v>5385589</v>
      </c>
      <c r="X33" s="24">
        <v>11306310</v>
      </c>
      <c r="Y33" s="24">
        <v>-5920721</v>
      </c>
      <c r="Z33" s="6">
        <v>-52.37</v>
      </c>
      <c r="AA33" s="22">
        <v>15835525</v>
      </c>
    </row>
    <row r="34" spans="1:27" ht="12.75">
      <c r="A34" s="5" t="s">
        <v>37</v>
      </c>
      <c r="B34" s="3"/>
      <c r="C34" s="22"/>
      <c r="D34" s="22"/>
      <c r="E34" s="23">
        <v>38939677</v>
      </c>
      <c r="F34" s="24">
        <v>38518039</v>
      </c>
      <c r="G34" s="24"/>
      <c r="H34" s="24"/>
      <c r="I34" s="24"/>
      <c r="J34" s="24"/>
      <c r="K34" s="24">
        <v>2714911</v>
      </c>
      <c r="L34" s="24">
        <v>3123039</v>
      </c>
      <c r="M34" s="24">
        <v>2478813</v>
      </c>
      <c r="N34" s="24">
        <v>8316763</v>
      </c>
      <c r="O34" s="24">
        <v>2856760</v>
      </c>
      <c r="P34" s="24">
        <v>2836550</v>
      </c>
      <c r="Q34" s="24">
        <v>2805289</v>
      </c>
      <c r="R34" s="24">
        <v>8498599</v>
      </c>
      <c r="S34" s="24"/>
      <c r="T34" s="24"/>
      <c r="U34" s="24"/>
      <c r="V34" s="24"/>
      <c r="W34" s="24">
        <v>16815362</v>
      </c>
      <c r="X34" s="24">
        <v>25561882</v>
      </c>
      <c r="Y34" s="24">
        <v>-8746520</v>
      </c>
      <c r="Z34" s="6">
        <v>-34.22</v>
      </c>
      <c r="AA34" s="22">
        <v>38518039</v>
      </c>
    </row>
    <row r="35" spans="1:27" ht="12.75">
      <c r="A35" s="5" t="s">
        <v>38</v>
      </c>
      <c r="B35" s="3"/>
      <c r="C35" s="22"/>
      <c r="D35" s="22"/>
      <c r="E35" s="23">
        <v>38277149</v>
      </c>
      <c r="F35" s="24">
        <v>38014526</v>
      </c>
      <c r="G35" s="24"/>
      <c r="H35" s="24"/>
      <c r="I35" s="24"/>
      <c r="J35" s="24"/>
      <c r="K35" s="24">
        <v>2903072</v>
      </c>
      <c r="L35" s="24">
        <v>2795027</v>
      </c>
      <c r="M35" s="24">
        <v>2743267</v>
      </c>
      <c r="N35" s="24">
        <v>8441366</v>
      </c>
      <c r="O35" s="24">
        <v>2844380</v>
      </c>
      <c r="P35" s="24">
        <v>2800978</v>
      </c>
      <c r="Q35" s="24">
        <v>2653756</v>
      </c>
      <c r="R35" s="24">
        <v>8299114</v>
      </c>
      <c r="S35" s="24"/>
      <c r="T35" s="24"/>
      <c r="U35" s="24"/>
      <c r="V35" s="24"/>
      <c r="W35" s="24">
        <v>16740480</v>
      </c>
      <c r="X35" s="24">
        <v>28621179</v>
      </c>
      <c r="Y35" s="24">
        <v>-11880699</v>
      </c>
      <c r="Z35" s="6">
        <v>-41.51</v>
      </c>
      <c r="AA35" s="22">
        <v>38014526</v>
      </c>
    </row>
    <row r="36" spans="1:27" ht="12.75">
      <c r="A36" s="5" t="s">
        <v>39</v>
      </c>
      <c r="B36" s="3"/>
      <c r="C36" s="22"/>
      <c r="D36" s="22"/>
      <c r="E36" s="23">
        <v>5787172</v>
      </c>
      <c r="F36" s="24">
        <v>5785280</v>
      </c>
      <c r="G36" s="24"/>
      <c r="H36" s="24"/>
      <c r="I36" s="24"/>
      <c r="J36" s="24"/>
      <c r="K36" s="24">
        <v>434590</v>
      </c>
      <c r="L36" s="24">
        <v>463997</v>
      </c>
      <c r="M36" s="24">
        <v>474668</v>
      </c>
      <c r="N36" s="24">
        <v>1373255</v>
      </c>
      <c r="O36" s="24">
        <v>420675</v>
      </c>
      <c r="P36" s="24">
        <v>396946</v>
      </c>
      <c r="Q36" s="24">
        <v>437820</v>
      </c>
      <c r="R36" s="24">
        <v>1255441</v>
      </c>
      <c r="S36" s="24"/>
      <c r="T36" s="24"/>
      <c r="U36" s="24"/>
      <c r="V36" s="24"/>
      <c r="W36" s="24">
        <v>2628696</v>
      </c>
      <c r="X36" s="24">
        <v>4373636</v>
      </c>
      <c r="Y36" s="24">
        <v>-1744940</v>
      </c>
      <c r="Z36" s="6">
        <v>-39.9</v>
      </c>
      <c r="AA36" s="22">
        <v>5785280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61897149</v>
      </c>
      <c r="F38" s="21">
        <f t="shared" si="7"/>
        <v>59658999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2431305</v>
      </c>
      <c r="L38" s="21">
        <f t="shared" si="7"/>
        <v>6446123</v>
      </c>
      <c r="M38" s="21">
        <f t="shared" si="7"/>
        <v>2549368</v>
      </c>
      <c r="N38" s="21">
        <f t="shared" si="7"/>
        <v>11426796</v>
      </c>
      <c r="O38" s="21">
        <f t="shared" si="7"/>
        <v>2412918</v>
      </c>
      <c r="P38" s="21">
        <f t="shared" si="7"/>
        <v>2911268</v>
      </c>
      <c r="Q38" s="21">
        <f t="shared" si="7"/>
        <v>2668958</v>
      </c>
      <c r="R38" s="21">
        <f t="shared" si="7"/>
        <v>7993144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19419940</v>
      </c>
      <c r="X38" s="21">
        <f t="shared" si="7"/>
        <v>24822039</v>
      </c>
      <c r="Y38" s="21">
        <f t="shared" si="7"/>
        <v>-5402099</v>
      </c>
      <c r="Z38" s="4">
        <f>+IF(X38&lt;&gt;0,+(Y38/X38)*100,0)</f>
        <v>-21.763316865306674</v>
      </c>
      <c r="AA38" s="19">
        <f>SUM(AA39:AA41)</f>
        <v>59658999</v>
      </c>
    </row>
    <row r="39" spans="1:27" ht="12.75">
      <c r="A39" s="5" t="s">
        <v>42</v>
      </c>
      <c r="B39" s="3"/>
      <c r="C39" s="22"/>
      <c r="D39" s="22"/>
      <c r="E39" s="23">
        <v>15285009</v>
      </c>
      <c r="F39" s="24">
        <v>13187632</v>
      </c>
      <c r="G39" s="24"/>
      <c r="H39" s="24"/>
      <c r="I39" s="24"/>
      <c r="J39" s="24"/>
      <c r="K39" s="24">
        <v>954427</v>
      </c>
      <c r="L39" s="24">
        <v>907879</v>
      </c>
      <c r="M39" s="24">
        <v>873248</v>
      </c>
      <c r="N39" s="24">
        <v>2735554</v>
      </c>
      <c r="O39" s="24">
        <v>815005</v>
      </c>
      <c r="P39" s="24">
        <v>798399</v>
      </c>
      <c r="Q39" s="24">
        <v>918931</v>
      </c>
      <c r="R39" s="24">
        <v>2532335</v>
      </c>
      <c r="S39" s="24"/>
      <c r="T39" s="24"/>
      <c r="U39" s="24"/>
      <c r="V39" s="24"/>
      <c r="W39" s="24">
        <v>5267889</v>
      </c>
      <c r="X39" s="24">
        <v>9790399</v>
      </c>
      <c r="Y39" s="24">
        <v>-4522510</v>
      </c>
      <c r="Z39" s="6">
        <v>-46.19</v>
      </c>
      <c r="AA39" s="22">
        <v>13187632</v>
      </c>
    </row>
    <row r="40" spans="1:27" ht="12.75">
      <c r="A40" s="5" t="s">
        <v>43</v>
      </c>
      <c r="B40" s="3"/>
      <c r="C40" s="22"/>
      <c r="D40" s="22"/>
      <c r="E40" s="23">
        <v>46612140</v>
      </c>
      <c r="F40" s="24">
        <v>46471367</v>
      </c>
      <c r="G40" s="24"/>
      <c r="H40" s="24"/>
      <c r="I40" s="24"/>
      <c r="J40" s="24"/>
      <c r="K40" s="24">
        <v>1476878</v>
      </c>
      <c r="L40" s="24">
        <v>5538244</v>
      </c>
      <c r="M40" s="24">
        <v>1676120</v>
      </c>
      <c r="N40" s="24">
        <v>8691242</v>
      </c>
      <c r="O40" s="24">
        <v>1597913</v>
      </c>
      <c r="P40" s="24">
        <v>2112869</v>
      </c>
      <c r="Q40" s="24">
        <v>1750027</v>
      </c>
      <c r="R40" s="24">
        <v>5460809</v>
      </c>
      <c r="S40" s="24"/>
      <c r="T40" s="24"/>
      <c r="U40" s="24"/>
      <c r="V40" s="24"/>
      <c r="W40" s="24">
        <v>14152051</v>
      </c>
      <c r="X40" s="24">
        <v>15031640</v>
      </c>
      <c r="Y40" s="24">
        <v>-879589</v>
      </c>
      <c r="Z40" s="6">
        <v>-5.85</v>
      </c>
      <c r="AA40" s="22">
        <v>46471367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381448076</v>
      </c>
      <c r="F42" s="21">
        <f t="shared" si="8"/>
        <v>374844010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28148128</v>
      </c>
      <c r="L42" s="21">
        <f t="shared" si="8"/>
        <v>30531444</v>
      </c>
      <c r="M42" s="21">
        <f t="shared" si="8"/>
        <v>29896118</v>
      </c>
      <c r="N42" s="21">
        <f t="shared" si="8"/>
        <v>88575690</v>
      </c>
      <c r="O42" s="21">
        <f t="shared" si="8"/>
        <v>27379138</v>
      </c>
      <c r="P42" s="21">
        <f t="shared" si="8"/>
        <v>33613412</v>
      </c>
      <c r="Q42" s="21">
        <f t="shared" si="8"/>
        <v>32707997</v>
      </c>
      <c r="R42" s="21">
        <f t="shared" si="8"/>
        <v>93700547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182276237</v>
      </c>
      <c r="X42" s="21">
        <f t="shared" si="8"/>
        <v>235492572</v>
      </c>
      <c r="Y42" s="21">
        <f t="shared" si="8"/>
        <v>-53216335</v>
      </c>
      <c r="Z42" s="4">
        <f>+IF(X42&lt;&gt;0,+(Y42/X42)*100,0)</f>
        <v>-22.59788262026371</v>
      </c>
      <c r="AA42" s="19">
        <f>SUM(AA43:AA46)</f>
        <v>374844010</v>
      </c>
    </row>
    <row r="43" spans="1:27" ht="12.75">
      <c r="A43" s="5" t="s">
        <v>46</v>
      </c>
      <c r="B43" s="3"/>
      <c r="C43" s="22"/>
      <c r="D43" s="22"/>
      <c r="E43" s="23">
        <v>228393207</v>
      </c>
      <c r="F43" s="24">
        <v>227917827</v>
      </c>
      <c r="G43" s="24"/>
      <c r="H43" s="24"/>
      <c r="I43" s="24"/>
      <c r="J43" s="24"/>
      <c r="K43" s="24">
        <v>17595036</v>
      </c>
      <c r="L43" s="24">
        <v>16880914</v>
      </c>
      <c r="M43" s="24">
        <v>18721534</v>
      </c>
      <c r="N43" s="24">
        <v>53197484</v>
      </c>
      <c r="O43" s="24">
        <v>17638683</v>
      </c>
      <c r="P43" s="24">
        <v>19702553</v>
      </c>
      <c r="Q43" s="24">
        <v>22512910</v>
      </c>
      <c r="R43" s="24">
        <v>59854146</v>
      </c>
      <c r="S43" s="24"/>
      <c r="T43" s="24"/>
      <c r="U43" s="24"/>
      <c r="V43" s="24"/>
      <c r="W43" s="24">
        <v>113051630</v>
      </c>
      <c r="X43" s="24">
        <v>159629600</v>
      </c>
      <c r="Y43" s="24">
        <v>-46577970</v>
      </c>
      <c r="Z43" s="6">
        <v>-29.18</v>
      </c>
      <c r="AA43" s="22">
        <v>227917827</v>
      </c>
    </row>
    <row r="44" spans="1:27" ht="12.75">
      <c r="A44" s="5" t="s">
        <v>47</v>
      </c>
      <c r="B44" s="3"/>
      <c r="C44" s="22"/>
      <c r="D44" s="22"/>
      <c r="E44" s="23">
        <v>66959033</v>
      </c>
      <c r="F44" s="24">
        <v>61970191</v>
      </c>
      <c r="G44" s="24"/>
      <c r="H44" s="24"/>
      <c r="I44" s="24"/>
      <c r="J44" s="24"/>
      <c r="K44" s="24">
        <v>5475190</v>
      </c>
      <c r="L44" s="24">
        <v>9187931</v>
      </c>
      <c r="M44" s="24">
        <v>4350009</v>
      </c>
      <c r="N44" s="24">
        <v>19013130</v>
      </c>
      <c r="O44" s="24">
        <v>2562481</v>
      </c>
      <c r="P44" s="24">
        <v>8591227</v>
      </c>
      <c r="Q44" s="24">
        <v>5054840</v>
      </c>
      <c r="R44" s="24">
        <v>16208548</v>
      </c>
      <c r="S44" s="24"/>
      <c r="T44" s="24"/>
      <c r="U44" s="24"/>
      <c r="V44" s="24"/>
      <c r="W44" s="24">
        <v>35221678</v>
      </c>
      <c r="X44" s="24">
        <v>32537072</v>
      </c>
      <c r="Y44" s="24">
        <v>2684606</v>
      </c>
      <c r="Z44" s="6">
        <v>8.25</v>
      </c>
      <c r="AA44" s="22">
        <v>61970191</v>
      </c>
    </row>
    <row r="45" spans="1:27" ht="12.75">
      <c r="A45" s="5" t="s">
        <v>48</v>
      </c>
      <c r="B45" s="3"/>
      <c r="C45" s="25"/>
      <c r="D45" s="25"/>
      <c r="E45" s="26">
        <v>37054952</v>
      </c>
      <c r="F45" s="27">
        <v>35901330</v>
      </c>
      <c r="G45" s="27"/>
      <c r="H45" s="27"/>
      <c r="I45" s="27"/>
      <c r="J45" s="27"/>
      <c r="K45" s="27">
        <v>2810258</v>
      </c>
      <c r="L45" s="27">
        <v>2724397</v>
      </c>
      <c r="M45" s="27">
        <v>5334340</v>
      </c>
      <c r="N45" s="27">
        <v>10868995</v>
      </c>
      <c r="O45" s="27">
        <v>5434084</v>
      </c>
      <c r="P45" s="27">
        <v>3585703</v>
      </c>
      <c r="Q45" s="27">
        <v>3486618</v>
      </c>
      <c r="R45" s="27">
        <v>12506405</v>
      </c>
      <c r="S45" s="27"/>
      <c r="T45" s="27"/>
      <c r="U45" s="27"/>
      <c r="V45" s="27"/>
      <c r="W45" s="27">
        <v>23375400</v>
      </c>
      <c r="X45" s="27">
        <v>22542313</v>
      </c>
      <c r="Y45" s="27">
        <v>833087</v>
      </c>
      <c r="Z45" s="7">
        <v>3.7</v>
      </c>
      <c r="AA45" s="25">
        <v>35901330</v>
      </c>
    </row>
    <row r="46" spans="1:27" ht="12.75">
      <c r="A46" s="5" t="s">
        <v>49</v>
      </c>
      <c r="B46" s="3"/>
      <c r="C46" s="22"/>
      <c r="D46" s="22"/>
      <c r="E46" s="23">
        <v>49040884</v>
      </c>
      <c r="F46" s="24">
        <v>49054662</v>
      </c>
      <c r="G46" s="24"/>
      <c r="H46" s="24"/>
      <c r="I46" s="24"/>
      <c r="J46" s="24"/>
      <c r="K46" s="24">
        <v>2267644</v>
      </c>
      <c r="L46" s="24">
        <v>1738202</v>
      </c>
      <c r="M46" s="24">
        <v>1490235</v>
      </c>
      <c r="N46" s="24">
        <v>5496081</v>
      </c>
      <c r="O46" s="24">
        <v>1743890</v>
      </c>
      <c r="P46" s="24">
        <v>1733929</v>
      </c>
      <c r="Q46" s="24">
        <v>1653629</v>
      </c>
      <c r="R46" s="24">
        <v>5131448</v>
      </c>
      <c r="S46" s="24"/>
      <c r="T46" s="24"/>
      <c r="U46" s="24"/>
      <c r="V46" s="24"/>
      <c r="W46" s="24">
        <v>10627529</v>
      </c>
      <c r="X46" s="24">
        <v>20783587</v>
      </c>
      <c r="Y46" s="24">
        <v>-10156058</v>
      </c>
      <c r="Z46" s="6">
        <v>-48.87</v>
      </c>
      <c r="AA46" s="22">
        <v>49054662</v>
      </c>
    </row>
    <row r="47" spans="1:27" ht="12.75">
      <c r="A47" s="2" t="s">
        <v>50</v>
      </c>
      <c r="B47" s="8" t="s">
        <v>51</v>
      </c>
      <c r="C47" s="19"/>
      <c r="D47" s="19"/>
      <c r="E47" s="20">
        <v>3002206</v>
      </c>
      <c r="F47" s="21">
        <v>2976347</v>
      </c>
      <c r="G47" s="21"/>
      <c r="H47" s="21"/>
      <c r="I47" s="21"/>
      <c r="J47" s="21"/>
      <c r="K47" s="21">
        <v>245899</v>
      </c>
      <c r="L47" s="21">
        <v>220452</v>
      </c>
      <c r="M47" s="21">
        <v>204715</v>
      </c>
      <c r="N47" s="21">
        <v>671066</v>
      </c>
      <c r="O47" s="21">
        <v>191552</v>
      </c>
      <c r="P47" s="21">
        <v>192460</v>
      </c>
      <c r="Q47" s="21">
        <v>189717</v>
      </c>
      <c r="R47" s="21">
        <v>573729</v>
      </c>
      <c r="S47" s="21"/>
      <c r="T47" s="21"/>
      <c r="U47" s="21"/>
      <c r="V47" s="21"/>
      <c r="W47" s="21">
        <v>1244795</v>
      </c>
      <c r="X47" s="21">
        <v>2167913</v>
      </c>
      <c r="Y47" s="21">
        <v>-923118</v>
      </c>
      <c r="Z47" s="4">
        <v>-42.58</v>
      </c>
      <c r="AA47" s="19">
        <v>2976347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753217186</v>
      </c>
      <c r="F48" s="42">
        <f t="shared" si="9"/>
        <v>733845964</v>
      </c>
      <c r="G48" s="42">
        <f t="shared" si="9"/>
        <v>0</v>
      </c>
      <c r="H48" s="42">
        <f t="shared" si="9"/>
        <v>0</v>
      </c>
      <c r="I48" s="42">
        <f t="shared" si="9"/>
        <v>0</v>
      </c>
      <c r="J48" s="42">
        <f t="shared" si="9"/>
        <v>0</v>
      </c>
      <c r="K48" s="42">
        <f t="shared" si="9"/>
        <v>57943781</v>
      </c>
      <c r="L48" s="42">
        <f t="shared" si="9"/>
        <v>60164043</v>
      </c>
      <c r="M48" s="42">
        <f t="shared" si="9"/>
        <v>55406705</v>
      </c>
      <c r="N48" s="42">
        <f t="shared" si="9"/>
        <v>173514529</v>
      </c>
      <c r="O48" s="42">
        <f t="shared" si="9"/>
        <v>51082231</v>
      </c>
      <c r="P48" s="42">
        <f t="shared" si="9"/>
        <v>56955918</v>
      </c>
      <c r="Q48" s="42">
        <f t="shared" si="9"/>
        <v>56478283</v>
      </c>
      <c r="R48" s="42">
        <f t="shared" si="9"/>
        <v>164516432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338030961</v>
      </c>
      <c r="X48" s="42">
        <f t="shared" si="9"/>
        <v>464459227</v>
      </c>
      <c r="Y48" s="42">
        <f t="shared" si="9"/>
        <v>-126428266</v>
      </c>
      <c r="Z48" s="43">
        <f>+IF(X48&lt;&gt;0,+(Y48/X48)*100,0)</f>
        <v>-27.22053059783437</v>
      </c>
      <c r="AA48" s="40">
        <f>+AA28+AA32+AA38+AA42+AA47</f>
        <v>733845964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54164625</v>
      </c>
      <c r="F49" s="46">
        <f t="shared" si="10"/>
        <v>83737170</v>
      </c>
      <c r="G49" s="46">
        <f t="shared" si="10"/>
        <v>0</v>
      </c>
      <c r="H49" s="46">
        <f t="shared" si="10"/>
        <v>0</v>
      </c>
      <c r="I49" s="46">
        <f t="shared" si="10"/>
        <v>0</v>
      </c>
      <c r="J49" s="46">
        <f t="shared" si="10"/>
        <v>0</v>
      </c>
      <c r="K49" s="46">
        <f t="shared" si="10"/>
        <v>-12116385</v>
      </c>
      <c r="L49" s="46">
        <f t="shared" si="10"/>
        <v>-14002113</v>
      </c>
      <c r="M49" s="46">
        <f t="shared" si="10"/>
        <v>30090980</v>
      </c>
      <c r="N49" s="46">
        <f t="shared" si="10"/>
        <v>3972482</v>
      </c>
      <c r="O49" s="46">
        <f t="shared" si="10"/>
        <v>6148659</v>
      </c>
      <c r="P49" s="46">
        <f t="shared" si="10"/>
        <v>-12371477</v>
      </c>
      <c r="Q49" s="46">
        <f t="shared" si="10"/>
        <v>22294164</v>
      </c>
      <c r="R49" s="46">
        <f t="shared" si="10"/>
        <v>16071346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20043828</v>
      </c>
      <c r="X49" s="46">
        <f>IF(F25=F48,0,X25-X48)</f>
        <v>114149761</v>
      </c>
      <c r="Y49" s="46">
        <f t="shared" si="10"/>
        <v>-94105933</v>
      </c>
      <c r="Z49" s="47">
        <f>+IF(X49&lt;&gt;0,+(Y49/X49)*100,0)</f>
        <v>-82.44076218433783</v>
      </c>
      <c r="AA49" s="44">
        <f>+AA25-AA48</f>
        <v>83737170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69881107</v>
      </c>
      <c r="D5" s="19">
        <f>SUM(D6:D8)</f>
        <v>0</v>
      </c>
      <c r="E5" s="20">
        <f t="shared" si="0"/>
        <v>72932000</v>
      </c>
      <c r="F5" s="21">
        <f t="shared" si="0"/>
        <v>74020289</v>
      </c>
      <c r="G5" s="21">
        <f t="shared" si="0"/>
        <v>29024197</v>
      </c>
      <c r="H5" s="21">
        <f t="shared" si="0"/>
        <v>59812</v>
      </c>
      <c r="I5" s="21">
        <f t="shared" si="0"/>
        <v>87465</v>
      </c>
      <c r="J5" s="21">
        <f t="shared" si="0"/>
        <v>29171474</v>
      </c>
      <c r="K5" s="21">
        <f t="shared" si="0"/>
        <v>240516</v>
      </c>
      <c r="L5" s="21">
        <f t="shared" si="0"/>
        <v>0</v>
      </c>
      <c r="M5" s="21">
        <f t="shared" si="0"/>
        <v>21839601</v>
      </c>
      <c r="N5" s="21">
        <f t="shared" si="0"/>
        <v>22080117</v>
      </c>
      <c r="O5" s="21">
        <f t="shared" si="0"/>
        <v>166771</v>
      </c>
      <c r="P5" s="21">
        <f t="shared" si="0"/>
        <v>15294</v>
      </c>
      <c r="Q5" s="21">
        <f t="shared" si="0"/>
        <v>17440641</v>
      </c>
      <c r="R5" s="21">
        <f t="shared" si="0"/>
        <v>17622706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68874297</v>
      </c>
      <c r="X5" s="21">
        <f t="shared" si="0"/>
        <v>55515180</v>
      </c>
      <c r="Y5" s="21">
        <f t="shared" si="0"/>
        <v>13359117</v>
      </c>
      <c r="Z5" s="4">
        <f>+IF(X5&lt;&gt;0,+(Y5/X5)*100,0)</f>
        <v>24.063899279440328</v>
      </c>
      <c r="AA5" s="19">
        <f>SUM(AA6:AA8)</f>
        <v>74020289</v>
      </c>
    </row>
    <row r="6" spans="1:27" ht="12.75">
      <c r="A6" s="5" t="s">
        <v>32</v>
      </c>
      <c r="B6" s="3"/>
      <c r="C6" s="22">
        <v>188292</v>
      </c>
      <c r="D6" s="22"/>
      <c r="E6" s="23"/>
      <c r="F6" s="24">
        <v>462289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346716</v>
      </c>
      <c r="Y6" s="24">
        <v>-346716</v>
      </c>
      <c r="Z6" s="6">
        <v>-100</v>
      </c>
      <c r="AA6" s="22">
        <v>462289</v>
      </c>
    </row>
    <row r="7" spans="1:27" ht="12.75">
      <c r="A7" s="5" t="s">
        <v>33</v>
      </c>
      <c r="B7" s="3"/>
      <c r="C7" s="25">
        <v>68879290</v>
      </c>
      <c r="D7" s="25"/>
      <c r="E7" s="26">
        <v>72932000</v>
      </c>
      <c r="F7" s="27">
        <v>73558000</v>
      </c>
      <c r="G7" s="27">
        <v>29024197</v>
      </c>
      <c r="H7" s="27">
        <v>59812</v>
      </c>
      <c r="I7" s="27">
        <v>87465</v>
      </c>
      <c r="J7" s="27">
        <v>29171474</v>
      </c>
      <c r="K7" s="27">
        <v>240516</v>
      </c>
      <c r="L7" s="27"/>
      <c r="M7" s="27">
        <v>21839601</v>
      </c>
      <c r="N7" s="27">
        <v>22080117</v>
      </c>
      <c r="O7" s="27">
        <v>166771</v>
      </c>
      <c r="P7" s="27">
        <v>15294</v>
      </c>
      <c r="Q7" s="27">
        <v>17440641</v>
      </c>
      <c r="R7" s="27">
        <v>17622706</v>
      </c>
      <c r="S7" s="27"/>
      <c r="T7" s="27"/>
      <c r="U7" s="27"/>
      <c r="V7" s="27"/>
      <c r="W7" s="27">
        <v>68874297</v>
      </c>
      <c r="X7" s="27">
        <v>55168464</v>
      </c>
      <c r="Y7" s="27">
        <v>13705833</v>
      </c>
      <c r="Z7" s="7">
        <v>24.84</v>
      </c>
      <c r="AA7" s="25">
        <v>73558000</v>
      </c>
    </row>
    <row r="8" spans="1:27" ht="12.75">
      <c r="A8" s="5" t="s">
        <v>34</v>
      </c>
      <c r="B8" s="3"/>
      <c r="C8" s="22">
        <v>813525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1345229</v>
      </c>
      <c r="D9" s="19">
        <f>SUM(D10:D14)</f>
        <v>0</v>
      </c>
      <c r="E9" s="20">
        <f t="shared" si="1"/>
        <v>246000</v>
      </c>
      <c r="F9" s="21">
        <f t="shared" si="1"/>
        <v>246000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184500</v>
      </c>
      <c r="Y9" s="21">
        <f t="shared" si="1"/>
        <v>-184500</v>
      </c>
      <c r="Z9" s="4">
        <f>+IF(X9&lt;&gt;0,+(Y9/X9)*100,0)</f>
        <v>-100</v>
      </c>
      <c r="AA9" s="19">
        <f>SUM(AA10:AA14)</f>
        <v>246000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1345229</v>
      </c>
      <c r="D12" s="22"/>
      <c r="E12" s="23">
        <v>246000</v>
      </c>
      <c r="F12" s="24">
        <v>246000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184500</v>
      </c>
      <c r="Y12" s="24">
        <v>-184500</v>
      </c>
      <c r="Z12" s="6">
        <v>-100</v>
      </c>
      <c r="AA12" s="22">
        <v>246000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9884057</v>
      </c>
      <c r="D15" s="19">
        <f>SUM(D16:D18)</f>
        <v>0</v>
      </c>
      <c r="E15" s="20">
        <f t="shared" si="2"/>
        <v>4876000</v>
      </c>
      <c r="F15" s="21">
        <f t="shared" si="2"/>
        <v>4876000</v>
      </c>
      <c r="G15" s="21">
        <f t="shared" si="2"/>
        <v>0</v>
      </c>
      <c r="H15" s="21">
        <f t="shared" si="2"/>
        <v>0</v>
      </c>
      <c r="I15" s="21">
        <f t="shared" si="2"/>
        <v>750000</v>
      </c>
      <c r="J15" s="21">
        <f t="shared" si="2"/>
        <v>750000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750000</v>
      </c>
      <c r="X15" s="21">
        <f t="shared" si="2"/>
        <v>3656997</v>
      </c>
      <c r="Y15" s="21">
        <f t="shared" si="2"/>
        <v>-2906997</v>
      </c>
      <c r="Z15" s="4">
        <f>+IF(X15&lt;&gt;0,+(Y15/X15)*100,0)</f>
        <v>-79.49136955813746</v>
      </c>
      <c r="AA15" s="19">
        <f>SUM(AA16:AA18)</f>
        <v>4876000</v>
      </c>
    </row>
    <row r="16" spans="1:27" ht="12.75">
      <c r="A16" s="5" t="s">
        <v>42</v>
      </c>
      <c r="B16" s="3"/>
      <c r="C16" s="22">
        <v>9884057</v>
      </c>
      <c r="D16" s="22"/>
      <c r="E16" s="23">
        <v>4876000</v>
      </c>
      <c r="F16" s="24">
        <v>4876000</v>
      </c>
      <c r="G16" s="24"/>
      <c r="H16" s="24"/>
      <c r="I16" s="24">
        <v>750000</v>
      </c>
      <c r="J16" s="24">
        <v>750000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750000</v>
      </c>
      <c r="X16" s="24">
        <v>3656997</v>
      </c>
      <c r="Y16" s="24">
        <v>-2906997</v>
      </c>
      <c r="Z16" s="6">
        <v>-79.49</v>
      </c>
      <c r="AA16" s="22">
        <v>4876000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81110393</v>
      </c>
      <c r="D25" s="40">
        <f>+D5+D9+D15+D19+D24</f>
        <v>0</v>
      </c>
      <c r="E25" s="41">
        <f t="shared" si="4"/>
        <v>78054000</v>
      </c>
      <c r="F25" s="42">
        <f t="shared" si="4"/>
        <v>79142289</v>
      </c>
      <c r="G25" s="42">
        <f t="shared" si="4"/>
        <v>29024197</v>
      </c>
      <c r="H25" s="42">
        <f t="shared" si="4"/>
        <v>59812</v>
      </c>
      <c r="I25" s="42">
        <f t="shared" si="4"/>
        <v>837465</v>
      </c>
      <c r="J25" s="42">
        <f t="shared" si="4"/>
        <v>29921474</v>
      </c>
      <c r="K25" s="42">
        <f t="shared" si="4"/>
        <v>240516</v>
      </c>
      <c r="L25" s="42">
        <f t="shared" si="4"/>
        <v>0</v>
      </c>
      <c r="M25" s="42">
        <f t="shared" si="4"/>
        <v>21839601</v>
      </c>
      <c r="N25" s="42">
        <f t="shared" si="4"/>
        <v>22080117</v>
      </c>
      <c r="O25" s="42">
        <f t="shared" si="4"/>
        <v>166771</v>
      </c>
      <c r="P25" s="42">
        <f t="shared" si="4"/>
        <v>15294</v>
      </c>
      <c r="Q25" s="42">
        <f t="shared" si="4"/>
        <v>17440641</v>
      </c>
      <c r="R25" s="42">
        <f t="shared" si="4"/>
        <v>17622706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69624297</v>
      </c>
      <c r="X25" s="42">
        <f t="shared" si="4"/>
        <v>59356677</v>
      </c>
      <c r="Y25" s="42">
        <f t="shared" si="4"/>
        <v>10267620</v>
      </c>
      <c r="Z25" s="43">
        <f>+IF(X25&lt;&gt;0,+(Y25/X25)*100,0)</f>
        <v>17.298171863630436</v>
      </c>
      <c r="AA25" s="40">
        <f>+AA5+AA9+AA15+AA19+AA24</f>
        <v>79142289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47127965</v>
      </c>
      <c r="D28" s="19">
        <f>SUM(D29:D31)</f>
        <v>0</v>
      </c>
      <c r="E28" s="20">
        <f t="shared" si="5"/>
        <v>59972744</v>
      </c>
      <c r="F28" s="21">
        <f t="shared" si="5"/>
        <v>59690416</v>
      </c>
      <c r="G28" s="21">
        <f t="shared" si="5"/>
        <v>3971583</v>
      </c>
      <c r="H28" s="21">
        <f t="shared" si="5"/>
        <v>1201509</v>
      </c>
      <c r="I28" s="21">
        <f t="shared" si="5"/>
        <v>3974613</v>
      </c>
      <c r="J28" s="21">
        <f t="shared" si="5"/>
        <v>9147705</v>
      </c>
      <c r="K28" s="21">
        <f t="shared" si="5"/>
        <v>3267389</v>
      </c>
      <c r="L28" s="21">
        <f t="shared" si="5"/>
        <v>1201770</v>
      </c>
      <c r="M28" s="21">
        <f t="shared" si="5"/>
        <v>463630</v>
      </c>
      <c r="N28" s="21">
        <f t="shared" si="5"/>
        <v>4932789</v>
      </c>
      <c r="O28" s="21">
        <f t="shared" si="5"/>
        <v>3794334</v>
      </c>
      <c r="P28" s="21">
        <f t="shared" si="5"/>
        <v>4825830</v>
      </c>
      <c r="Q28" s="21">
        <f t="shared" si="5"/>
        <v>4329582</v>
      </c>
      <c r="R28" s="21">
        <f t="shared" si="5"/>
        <v>12949746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27030240</v>
      </c>
      <c r="X28" s="21">
        <f t="shared" si="5"/>
        <v>44766585</v>
      </c>
      <c r="Y28" s="21">
        <f t="shared" si="5"/>
        <v>-17736345</v>
      </c>
      <c r="Z28" s="4">
        <f>+IF(X28&lt;&gt;0,+(Y28/X28)*100,0)</f>
        <v>-39.619606900995464</v>
      </c>
      <c r="AA28" s="19">
        <f>SUM(AA29:AA31)</f>
        <v>59690416</v>
      </c>
    </row>
    <row r="29" spans="1:27" ht="12.75">
      <c r="A29" s="5" t="s">
        <v>32</v>
      </c>
      <c r="B29" s="3"/>
      <c r="C29" s="22">
        <v>12357963</v>
      </c>
      <c r="D29" s="22"/>
      <c r="E29" s="23">
        <v>16667330</v>
      </c>
      <c r="F29" s="24">
        <v>15680662</v>
      </c>
      <c r="G29" s="24">
        <v>1199741</v>
      </c>
      <c r="H29" s="24">
        <v>257817</v>
      </c>
      <c r="I29" s="24">
        <v>1079272</v>
      </c>
      <c r="J29" s="24">
        <v>2536830</v>
      </c>
      <c r="K29" s="24">
        <v>1096582</v>
      </c>
      <c r="L29" s="24">
        <v>409803</v>
      </c>
      <c r="M29" s="24">
        <v>87341</v>
      </c>
      <c r="N29" s="24">
        <v>1593726</v>
      </c>
      <c r="O29" s="24">
        <v>872319</v>
      </c>
      <c r="P29" s="24">
        <v>1664312</v>
      </c>
      <c r="Q29" s="24">
        <v>1153262</v>
      </c>
      <c r="R29" s="24">
        <v>3689893</v>
      </c>
      <c r="S29" s="24"/>
      <c r="T29" s="24"/>
      <c r="U29" s="24"/>
      <c r="V29" s="24"/>
      <c r="W29" s="24">
        <v>7820449</v>
      </c>
      <c r="X29" s="24">
        <v>11760129</v>
      </c>
      <c r="Y29" s="24">
        <v>-3939680</v>
      </c>
      <c r="Z29" s="6">
        <v>-33.5</v>
      </c>
      <c r="AA29" s="22">
        <v>15680662</v>
      </c>
    </row>
    <row r="30" spans="1:27" ht="12.75">
      <c r="A30" s="5" t="s">
        <v>33</v>
      </c>
      <c r="B30" s="3"/>
      <c r="C30" s="25">
        <v>31531412</v>
      </c>
      <c r="D30" s="25"/>
      <c r="E30" s="26">
        <v>39563475</v>
      </c>
      <c r="F30" s="27">
        <v>40512334</v>
      </c>
      <c r="G30" s="27">
        <v>2474536</v>
      </c>
      <c r="H30" s="27">
        <v>933762</v>
      </c>
      <c r="I30" s="27">
        <v>2684619</v>
      </c>
      <c r="J30" s="27">
        <v>6092917</v>
      </c>
      <c r="K30" s="27">
        <v>1905165</v>
      </c>
      <c r="L30" s="27">
        <v>780817</v>
      </c>
      <c r="M30" s="27">
        <v>376289</v>
      </c>
      <c r="N30" s="27">
        <v>3062271</v>
      </c>
      <c r="O30" s="27">
        <v>2706284</v>
      </c>
      <c r="P30" s="27">
        <v>2865734</v>
      </c>
      <c r="Q30" s="27">
        <v>2957433</v>
      </c>
      <c r="R30" s="27">
        <v>8529451</v>
      </c>
      <c r="S30" s="27"/>
      <c r="T30" s="27"/>
      <c r="U30" s="27"/>
      <c r="V30" s="27"/>
      <c r="W30" s="27">
        <v>17684639</v>
      </c>
      <c r="X30" s="27">
        <v>30383460</v>
      </c>
      <c r="Y30" s="27">
        <v>-12698821</v>
      </c>
      <c r="Z30" s="7">
        <v>-41.8</v>
      </c>
      <c r="AA30" s="25">
        <v>40512334</v>
      </c>
    </row>
    <row r="31" spans="1:27" ht="12.75">
      <c r="A31" s="5" t="s">
        <v>34</v>
      </c>
      <c r="B31" s="3"/>
      <c r="C31" s="22">
        <v>3238590</v>
      </c>
      <c r="D31" s="22"/>
      <c r="E31" s="23">
        <v>3741939</v>
      </c>
      <c r="F31" s="24">
        <v>3497420</v>
      </c>
      <c r="G31" s="24">
        <v>297306</v>
      </c>
      <c r="H31" s="24">
        <v>9930</v>
      </c>
      <c r="I31" s="24">
        <v>210722</v>
      </c>
      <c r="J31" s="24">
        <v>517958</v>
      </c>
      <c r="K31" s="24">
        <v>265642</v>
      </c>
      <c r="L31" s="24">
        <v>11150</v>
      </c>
      <c r="M31" s="24"/>
      <c r="N31" s="24">
        <v>276792</v>
      </c>
      <c r="O31" s="24">
        <v>215731</v>
      </c>
      <c r="P31" s="24">
        <v>295784</v>
      </c>
      <c r="Q31" s="24">
        <v>218887</v>
      </c>
      <c r="R31" s="24">
        <v>730402</v>
      </c>
      <c r="S31" s="24"/>
      <c r="T31" s="24"/>
      <c r="U31" s="24"/>
      <c r="V31" s="24"/>
      <c r="W31" s="24">
        <v>1525152</v>
      </c>
      <c r="X31" s="24">
        <v>2622996</v>
      </c>
      <c r="Y31" s="24">
        <v>-1097844</v>
      </c>
      <c r="Z31" s="6">
        <v>-41.85</v>
      </c>
      <c r="AA31" s="22">
        <v>3497420</v>
      </c>
    </row>
    <row r="32" spans="1:27" ht="12.75">
      <c r="A32" s="2" t="s">
        <v>35</v>
      </c>
      <c r="B32" s="3"/>
      <c r="C32" s="19">
        <f aca="true" t="shared" si="6" ref="C32:Y32">SUM(C33:C37)</f>
        <v>8033208</v>
      </c>
      <c r="D32" s="19">
        <f>SUM(D33:D37)</f>
        <v>0</v>
      </c>
      <c r="E32" s="20">
        <f t="shared" si="6"/>
        <v>8953267</v>
      </c>
      <c r="F32" s="21">
        <f t="shared" si="6"/>
        <v>8438307</v>
      </c>
      <c r="G32" s="21">
        <f t="shared" si="6"/>
        <v>918251</v>
      </c>
      <c r="H32" s="21">
        <f t="shared" si="6"/>
        <v>92154</v>
      </c>
      <c r="I32" s="21">
        <f t="shared" si="6"/>
        <v>708818</v>
      </c>
      <c r="J32" s="21">
        <f t="shared" si="6"/>
        <v>1719223</v>
      </c>
      <c r="K32" s="21">
        <f t="shared" si="6"/>
        <v>411462</v>
      </c>
      <c r="L32" s="21">
        <f t="shared" si="6"/>
        <v>36022</v>
      </c>
      <c r="M32" s="21">
        <f t="shared" si="6"/>
        <v>14884</v>
      </c>
      <c r="N32" s="21">
        <f t="shared" si="6"/>
        <v>462368</v>
      </c>
      <c r="O32" s="21">
        <f t="shared" si="6"/>
        <v>668085</v>
      </c>
      <c r="P32" s="21">
        <f t="shared" si="6"/>
        <v>718263</v>
      </c>
      <c r="Q32" s="21">
        <f t="shared" si="6"/>
        <v>703886</v>
      </c>
      <c r="R32" s="21">
        <f t="shared" si="6"/>
        <v>2090234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4271825</v>
      </c>
      <c r="X32" s="21">
        <f t="shared" si="6"/>
        <v>6328584</v>
      </c>
      <c r="Y32" s="21">
        <f t="shared" si="6"/>
        <v>-2056759</v>
      </c>
      <c r="Z32" s="4">
        <f>+IF(X32&lt;&gt;0,+(Y32/X32)*100,0)</f>
        <v>-32.49951331925119</v>
      </c>
      <c r="AA32" s="19">
        <f>SUM(AA33:AA37)</f>
        <v>8438307</v>
      </c>
    </row>
    <row r="33" spans="1:27" ht="12.75">
      <c r="A33" s="5" t="s">
        <v>36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2236759</v>
      </c>
      <c r="D35" s="22"/>
      <c r="E35" s="23">
        <v>2387601</v>
      </c>
      <c r="F35" s="24">
        <v>2572223</v>
      </c>
      <c r="G35" s="24">
        <v>395936</v>
      </c>
      <c r="H35" s="24">
        <v>72375</v>
      </c>
      <c r="I35" s="24">
        <v>206495</v>
      </c>
      <c r="J35" s="24">
        <v>674806</v>
      </c>
      <c r="K35" s="24">
        <v>-98859</v>
      </c>
      <c r="L35" s="24">
        <v>45654</v>
      </c>
      <c r="M35" s="24">
        <v>14884</v>
      </c>
      <c r="N35" s="24">
        <v>-38321</v>
      </c>
      <c r="O35" s="24">
        <v>172784</v>
      </c>
      <c r="P35" s="24">
        <v>227125</v>
      </c>
      <c r="Q35" s="24">
        <v>228226</v>
      </c>
      <c r="R35" s="24">
        <v>628135</v>
      </c>
      <c r="S35" s="24"/>
      <c r="T35" s="24"/>
      <c r="U35" s="24"/>
      <c r="V35" s="24"/>
      <c r="W35" s="24">
        <v>1264620</v>
      </c>
      <c r="X35" s="24">
        <v>1929087</v>
      </c>
      <c r="Y35" s="24">
        <v>-664467</v>
      </c>
      <c r="Z35" s="6">
        <v>-34.44</v>
      </c>
      <c r="AA35" s="22">
        <v>2572223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5796449</v>
      </c>
      <c r="D37" s="25"/>
      <c r="E37" s="26">
        <v>6565666</v>
      </c>
      <c r="F37" s="27">
        <v>5866084</v>
      </c>
      <c r="G37" s="27">
        <v>522315</v>
      </c>
      <c r="H37" s="27">
        <v>19779</v>
      </c>
      <c r="I37" s="27">
        <v>502323</v>
      </c>
      <c r="J37" s="27">
        <v>1044417</v>
      </c>
      <c r="K37" s="27">
        <v>510321</v>
      </c>
      <c r="L37" s="27">
        <v>-9632</v>
      </c>
      <c r="M37" s="27"/>
      <c r="N37" s="27">
        <v>500689</v>
      </c>
      <c r="O37" s="27">
        <v>495301</v>
      </c>
      <c r="P37" s="27">
        <v>491138</v>
      </c>
      <c r="Q37" s="27">
        <v>475660</v>
      </c>
      <c r="R37" s="27">
        <v>1462099</v>
      </c>
      <c r="S37" s="27"/>
      <c r="T37" s="27"/>
      <c r="U37" s="27"/>
      <c r="V37" s="27"/>
      <c r="W37" s="27">
        <v>3007205</v>
      </c>
      <c r="X37" s="27">
        <v>4399497</v>
      </c>
      <c r="Y37" s="27">
        <v>-1392292</v>
      </c>
      <c r="Z37" s="7">
        <v>-31.65</v>
      </c>
      <c r="AA37" s="25">
        <v>5866084</v>
      </c>
    </row>
    <row r="38" spans="1:27" ht="12.75">
      <c r="A38" s="2" t="s">
        <v>41</v>
      </c>
      <c r="B38" s="8"/>
      <c r="C38" s="19">
        <f aca="true" t="shared" si="7" ref="C38:Y38">SUM(C39:C41)</f>
        <v>12950184</v>
      </c>
      <c r="D38" s="19">
        <f>SUM(D39:D41)</f>
        <v>0</v>
      </c>
      <c r="E38" s="20">
        <f t="shared" si="7"/>
        <v>11752504</v>
      </c>
      <c r="F38" s="21">
        <f t="shared" si="7"/>
        <v>10103883</v>
      </c>
      <c r="G38" s="21">
        <f t="shared" si="7"/>
        <v>1371485</v>
      </c>
      <c r="H38" s="21">
        <f t="shared" si="7"/>
        <v>575512</v>
      </c>
      <c r="I38" s="21">
        <f t="shared" si="7"/>
        <v>528200</v>
      </c>
      <c r="J38" s="21">
        <f t="shared" si="7"/>
        <v>2475197</v>
      </c>
      <c r="K38" s="21">
        <f t="shared" si="7"/>
        <v>647457</v>
      </c>
      <c r="L38" s="21">
        <f t="shared" si="7"/>
        <v>392841</v>
      </c>
      <c r="M38" s="21">
        <f t="shared" si="7"/>
        <v>392429</v>
      </c>
      <c r="N38" s="21">
        <f t="shared" si="7"/>
        <v>1432727</v>
      </c>
      <c r="O38" s="21">
        <f t="shared" si="7"/>
        <v>476300</v>
      </c>
      <c r="P38" s="21">
        <f t="shared" si="7"/>
        <v>916781</v>
      </c>
      <c r="Q38" s="21">
        <f t="shared" si="7"/>
        <v>1278978</v>
      </c>
      <c r="R38" s="21">
        <f t="shared" si="7"/>
        <v>2672059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6579983</v>
      </c>
      <c r="X38" s="21">
        <f t="shared" si="7"/>
        <v>7577514</v>
      </c>
      <c r="Y38" s="21">
        <f t="shared" si="7"/>
        <v>-997531</v>
      </c>
      <c r="Z38" s="4">
        <f>+IF(X38&lt;&gt;0,+(Y38/X38)*100,0)</f>
        <v>-13.164357070142001</v>
      </c>
      <c r="AA38" s="19">
        <f>SUM(AA39:AA41)</f>
        <v>10103883</v>
      </c>
    </row>
    <row r="39" spans="1:27" ht="12.75">
      <c r="A39" s="5" t="s">
        <v>42</v>
      </c>
      <c r="B39" s="3"/>
      <c r="C39" s="22">
        <v>12950184</v>
      </c>
      <c r="D39" s="22"/>
      <c r="E39" s="23">
        <v>11752504</v>
      </c>
      <c r="F39" s="24">
        <v>10103883</v>
      </c>
      <c r="G39" s="24">
        <v>1371485</v>
      </c>
      <c r="H39" s="24">
        <v>575512</v>
      </c>
      <c r="I39" s="24">
        <v>528200</v>
      </c>
      <c r="J39" s="24">
        <v>2475197</v>
      </c>
      <c r="K39" s="24">
        <v>647457</v>
      </c>
      <c r="L39" s="24">
        <v>392841</v>
      </c>
      <c r="M39" s="24">
        <v>392429</v>
      </c>
      <c r="N39" s="24">
        <v>1432727</v>
      </c>
      <c r="O39" s="24">
        <v>476300</v>
      </c>
      <c r="P39" s="24">
        <v>916781</v>
      </c>
      <c r="Q39" s="24">
        <v>1278978</v>
      </c>
      <c r="R39" s="24">
        <v>2672059</v>
      </c>
      <c r="S39" s="24"/>
      <c r="T39" s="24"/>
      <c r="U39" s="24"/>
      <c r="V39" s="24"/>
      <c r="W39" s="24">
        <v>6579983</v>
      </c>
      <c r="X39" s="24">
        <v>7577514</v>
      </c>
      <c r="Y39" s="24">
        <v>-997531</v>
      </c>
      <c r="Z39" s="6">
        <v>-13.16</v>
      </c>
      <c r="AA39" s="22">
        <v>10103883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411818</v>
      </c>
      <c r="D47" s="19"/>
      <c r="E47" s="20">
        <v>443420</v>
      </c>
      <c r="F47" s="21">
        <v>793005</v>
      </c>
      <c r="G47" s="21">
        <v>23166</v>
      </c>
      <c r="H47" s="21"/>
      <c r="I47" s="21">
        <v>30131</v>
      </c>
      <c r="J47" s="21">
        <v>53297</v>
      </c>
      <c r="K47" s="21">
        <v>94552</v>
      </c>
      <c r="L47" s="21">
        <v>-667</v>
      </c>
      <c r="M47" s="21">
        <v>536</v>
      </c>
      <c r="N47" s="21">
        <v>94421</v>
      </c>
      <c r="O47" s="21">
        <v>63250</v>
      </c>
      <c r="P47" s="21">
        <v>66079</v>
      </c>
      <c r="Q47" s="21">
        <v>73257</v>
      </c>
      <c r="R47" s="21">
        <v>202586</v>
      </c>
      <c r="S47" s="21"/>
      <c r="T47" s="21"/>
      <c r="U47" s="21"/>
      <c r="V47" s="21"/>
      <c r="W47" s="21">
        <v>350304</v>
      </c>
      <c r="X47" s="21">
        <v>594684</v>
      </c>
      <c r="Y47" s="21">
        <v>-244380</v>
      </c>
      <c r="Z47" s="4">
        <v>-41.09</v>
      </c>
      <c r="AA47" s="19">
        <v>793005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68523175</v>
      </c>
      <c r="D48" s="40">
        <f>+D28+D32+D38+D42+D47</f>
        <v>0</v>
      </c>
      <c r="E48" s="41">
        <f t="shared" si="9"/>
        <v>81121935</v>
      </c>
      <c r="F48" s="42">
        <f t="shared" si="9"/>
        <v>79025611</v>
      </c>
      <c r="G48" s="42">
        <f t="shared" si="9"/>
        <v>6284485</v>
      </c>
      <c r="H48" s="42">
        <f t="shared" si="9"/>
        <v>1869175</v>
      </c>
      <c r="I48" s="42">
        <f t="shared" si="9"/>
        <v>5241762</v>
      </c>
      <c r="J48" s="42">
        <f t="shared" si="9"/>
        <v>13395422</v>
      </c>
      <c r="K48" s="42">
        <f t="shared" si="9"/>
        <v>4420860</v>
      </c>
      <c r="L48" s="42">
        <f t="shared" si="9"/>
        <v>1629966</v>
      </c>
      <c r="M48" s="42">
        <f t="shared" si="9"/>
        <v>871479</v>
      </c>
      <c r="N48" s="42">
        <f t="shared" si="9"/>
        <v>6922305</v>
      </c>
      <c r="O48" s="42">
        <f t="shared" si="9"/>
        <v>5001969</v>
      </c>
      <c r="P48" s="42">
        <f t="shared" si="9"/>
        <v>6526953</v>
      </c>
      <c r="Q48" s="42">
        <f t="shared" si="9"/>
        <v>6385703</v>
      </c>
      <c r="R48" s="42">
        <f t="shared" si="9"/>
        <v>17914625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38232352</v>
      </c>
      <c r="X48" s="42">
        <f t="shared" si="9"/>
        <v>59267367</v>
      </c>
      <c r="Y48" s="42">
        <f t="shared" si="9"/>
        <v>-21035015</v>
      </c>
      <c r="Z48" s="43">
        <f>+IF(X48&lt;&gt;0,+(Y48/X48)*100,0)</f>
        <v>-35.4917319002884</v>
      </c>
      <c r="AA48" s="40">
        <f>+AA28+AA32+AA38+AA42+AA47</f>
        <v>79025611</v>
      </c>
    </row>
    <row r="49" spans="1:27" ht="12.75">
      <c r="A49" s="14" t="s">
        <v>88</v>
      </c>
      <c r="B49" s="15"/>
      <c r="C49" s="44">
        <f aca="true" t="shared" si="10" ref="C49:Y49">+C25-C48</f>
        <v>12587218</v>
      </c>
      <c r="D49" s="44">
        <f>+D25-D48</f>
        <v>0</v>
      </c>
      <c r="E49" s="45">
        <f t="shared" si="10"/>
        <v>-3067935</v>
      </c>
      <c r="F49" s="46">
        <f t="shared" si="10"/>
        <v>116678</v>
      </c>
      <c r="G49" s="46">
        <f t="shared" si="10"/>
        <v>22739712</v>
      </c>
      <c r="H49" s="46">
        <f t="shared" si="10"/>
        <v>-1809363</v>
      </c>
      <c r="I49" s="46">
        <f t="shared" si="10"/>
        <v>-4404297</v>
      </c>
      <c r="J49" s="46">
        <f t="shared" si="10"/>
        <v>16526052</v>
      </c>
      <c r="K49" s="46">
        <f t="shared" si="10"/>
        <v>-4180344</v>
      </c>
      <c r="L49" s="46">
        <f t="shared" si="10"/>
        <v>-1629966</v>
      </c>
      <c r="M49" s="46">
        <f t="shared" si="10"/>
        <v>20968122</v>
      </c>
      <c r="N49" s="46">
        <f t="shared" si="10"/>
        <v>15157812</v>
      </c>
      <c r="O49" s="46">
        <f t="shared" si="10"/>
        <v>-4835198</v>
      </c>
      <c r="P49" s="46">
        <f t="shared" si="10"/>
        <v>-6511659</v>
      </c>
      <c r="Q49" s="46">
        <f t="shared" si="10"/>
        <v>11054938</v>
      </c>
      <c r="R49" s="46">
        <f t="shared" si="10"/>
        <v>-291919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31391945</v>
      </c>
      <c r="X49" s="46">
        <f>IF(F25=F48,0,X25-X48)</f>
        <v>89310</v>
      </c>
      <c r="Y49" s="46">
        <f t="shared" si="10"/>
        <v>31302635</v>
      </c>
      <c r="Z49" s="47">
        <f>+IF(X49&lt;&gt;0,+(Y49/X49)*100,0)</f>
        <v>35049.417758369724</v>
      </c>
      <c r="AA49" s="44">
        <f>+AA25-AA48</f>
        <v>116678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1004072364</v>
      </c>
      <c r="D5" s="19">
        <f>SUM(D6:D8)</f>
        <v>0</v>
      </c>
      <c r="E5" s="20">
        <f t="shared" si="0"/>
        <v>1074878168</v>
      </c>
      <c r="F5" s="21">
        <f t="shared" si="0"/>
        <v>1068360315</v>
      </c>
      <c r="G5" s="21">
        <f t="shared" si="0"/>
        <v>138543244</v>
      </c>
      <c r="H5" s="21">
        <f t="shared" si="0"/>
        <v>172046546</v>
      </c>
      <c r="I5" s="21">
        <f t="shared" si="0"/>
        <v>48672331</v>
      </c>
      <c r="J5" s="21">
        <f t="shared" si="0"/>
        <v>359262121</v>
      </c>
      <c r="K5" s="21">
        <f t="shared" si="0"/>
        <v>49029620</v>
      </c>
      <c r="L5" s="21">
        <f t="shared" si="0"/>
        <v>51978030</v>
      </c>
      <c r="M5" s="21">
        <f t="shared" si="0"/>
        <v>102110669</v>
      </c>
      <c r="N5" s="21">
        <f t="shared" si="0"/>
        <v>203118319</v>
      </c>
      <c r="O5" s="21">
        <f t="shared" si="0"/>
        <v>50121550</v>
      </c>
      <c r="P5" s="21">
        <f t="shared" si="0"/>
        <v>-1707876</v>
      </c>
      <c r="Q5" s="21">
        <f t="shared" si="0"/>
        <v>37211208</v>
      </c>
      <c r="R5" s="21">
        <f t="shared" si="0"/>
        <v>85624882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648005322</v>
      </c>
      <c r="X5" s="21">
        <f t="shared" si="0"/>
        <v>801270153</v>
      </c>
      <c r="Y5" s="21">
        <f t="shared" si="0"/>
        <v>-153264831</v>
      </c>
      <c r="Z5" s="4">
        <f>+IF(X5&lt;&gt;0,+(Y5/X5)*100,0)</f>
        <v>-19.12773493760724</v>
      </c>
      <c r="AA5" s="19">
        <f>SUM(AA6:AA8)</f>
        <v>1068360315</v>
      </c>
    </row>
    <row r="6" spans="1:27" ht="12.75">
      <c r="A6" s="5" t="s">
        <v>32</v>
      </c>
      <c r="B6" s="3"/>
      <c r="C6" s="22">
        <v>463786171</v>
      </c>
      <c r="D6" s="22"/>
      <c r="E6" s="23">
        <v>468192000</v>
      </c>
      <c r="F6" s="24">
        <v>482923147</v>
      </c>
      <c r="G6" s="24">
        <v>85550582</v>
      </c>
      <c r="H6" s="24">
        <v>7146233</v>
      </c>
      <c r="I6" s="24">
        <v>6720925</v>
      </c>
      <c r="J6" s="24">
        <v>99417740</v>
      </c>
      <c r="K6" s="24">
        <v>8122514</v>
      </c>
      <c r="L6" s="24">
        <v>9224624</v>
      </c>
      <c r="M6" s="24">
        <v>60505693</v>
      </c>
      <c r="N6" s="24">
        <v>77852831</v>
      </c>
      <c r="O6" s="24">
        <v>8554255</v>
      </c>
      <c r="P6" s="24">
        <v>8090167</v>
      </c>
      <c r="Q6" s="24">
        <v>-4460375</v>
      </c>
      <c r="R6" s="24">
        <v>12184047</v>
      </c>
      <c r="S6" s="24"/>
      <c r="T6" s="24"/>
      <c r="U6" s="24"/>
      <c r="V6" s="24"/>
      <c r="W6" s="24">
        <v>189454618</v>
      </c>
      <c r="X6" s="24">
        <v>362192310</v>
      </c>
      <c r="Y6" s="24">
        <v>-172737692</v>
      </c>
      <c r="Z6" s="6">
        <v>-47.69</v>
      </c>
      <c r="AA6" s="22">
        <v>482923147</v>
      </c>
    </row>
    <row r="7" spans="1:27" ht="12.75">
      <c r="A7" s="5" t="s">
        <v>33</v>
      </c>
      <c r="B7" s="3"/>
      <c r="C7" s="25">
        <v>540286193</v>
      </c>
      <c r="D7" s="25"/>
      <c r="E7" s="26">
        <v>606686168</v>
      </c>
      <c r="F7" s="27">
        <v>585437168</v>
      </c>
      <c r="G7" s="27">
        <v>52992662</v>
      </c>
      <c r="H7" s="27">
        <v>164900313</v>
      </c>
      <c r="I7" s="27">
        <v>41951406</v>
      </c>
      <c r="J7" s="27">
        <v>259844381</v>
      </c>
      <c r="K7" s="27">
        <v>40907106</v>
      </c>
      <c r="L7" s="27">
        <v>42753406</v>
      </c>
      <c r="M7" s="27">
        <v>41604976</v>
      </c>
      <c r="N7" s="27">
        <v>125265488</v>
      </c>
      <c r="O7" s="27">
        <v>41567295</v>
      </c>
      <c r="P7" s="27">
        <v>-9798043</v>
      </c>
      <c r="Q7" s="27">
        <v>41671583</v>
      </c>
      <c r="R7" s="27">
        <v>73440835</v>
      </c>
      <c r="S7" s="27"/>
      <c r="T7" s="27"/>
      <c r="U7" s="27"/>
      <c r="V7" s="27"/>
      <c r="W7" s="27">
        <v>458550704</v>
      </c>
      <c r="X7" s="27">
        <v>439077843</v>
      </c>
      <c r="Y7" s="27">
        <v>19472861</v>
      </c>
      <c r="Z7" s="7">
        <v>4.43</v>
      </c>
      <c r="AA7" s="25">
        <v>585437168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23853945</v>
      </c>
      <c r="D9" s="19">
        <f>SUM(D10:D14)</f>
        <v>0</v>
      </c>
      <c r="E9" s="20">
        <f t="shared" si="1"/>
        <v>25994500</v>
      </c>
      <c r="F9" s="21">
        <f t="shared" si="1"/>
        <v>25994500</v>
      </c>
      <c r="G9" s="21">
        <f t="shared" si="1"/>
        <v>1382952</v>
      </c>
      <c r="H9" s="21">
        <f t="shared" si="1"/>
        <v>1145697</v>
      </c>
      <c r="I9" s="21">
        <f t="shared" si="1"/>
        <v>1617452</v>
      </c>
      <c r="J9" s="21">
        <f t="shared" si="1"/>
        <v>4146101</v>
      </c>
      <c r="K9" s="21">
        <f t="shared" si="1"/>
        <v>1360501</v>
      </c>
      <c r="L9" s="21">
        <f t="shared" si="1"/>
        <v>5790608</v>
      </c>
      <c r="M9" s="21">
        <f t="shared" si="1"/>
        <v>1258787</v>
      </c>
      <c r="N9" s="21">
        <f t="shared" si="1"/>
        <v>8409896</v>
      </c>
      <c r="O9" s="21">
        <f t="shared" si="1"/>
        <v>2006409</v>
      </c>
      <c r="P9" s="21">
        <f t="shared" si="1"/>
        <v>1395280</v>
      </c>
      <c r="Q9" s="21">
        <f t="shared" si="1"/>
        <v>1279402</v>
      </c>
      <c r="R9" s="21">
        <f t="shared" si="1"/>
        <v>4681091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17237088</v>
      </c>
      <c r="X9" s="21">
        <f t="shared" si="1"/>
        <v>19495818</v>
      </c>
      <c r="Y9" s="21">
        <f t="shared" si="1"/>
        <v>-2258730</v>
      </c>
      <c r="Z9" s="4">
        <f>+IF(X9&lt;&gt;0,+(Y9/X9)*100,0)</f>
        <v>-11.58571545959241</v>
      </c>
      <c r="AA9" s="19">
        <f>SUM(AA10:AA14)</f>
        <v>25994500</v>
      </c>
    </row>
    <row r="10" spans="1:27" ht="12.75">
      <c r="A10" s="5" t="s">
        <v>36</v>
      </c>
      <c r="B10" s="3"/>
      <c r="C10" s="22">
        <v>9816085</v>
      </c>
      <c r="D10" s="22"/>
      <c r="E10" s="23">
        <v>11008100</v>
      </c>
      <c r="F10" s="24">
        <v>11008100</v>
      </c>
      <c r="G10" s="24">
        <v>280641</v>
      </c>
      <c r="H10" s="24">
        <v>159795</v>
      </c>
      <c r="I10" s="24">
        <v>134865</v>
      </c>
      <c r="J10" s="24">
        <v>575301</v>
      </c>
      <c r="K10" s="24">
        <v>280441</v>
      </c>
      <c r="L10" s="24">
        <v>4111268</v>
      </c>
      <c r="M10" s="24">
        <v>163744</v>
      </c>
      <c r="N10" s="24">
        <v>4555453</v>
      </c>
      <c r="O10" s="24">
        <v>222813</v>
      </c>
      <c r="P10" s="24">
        <v>223347</v>
      </c>
      <c r="Q10" s="24">
        <v>297112</v>
      </c>
      <c r="R10" s="24">
        <v>743272</v>
      </c>
      <c r="S10" s="24"/>
      <c r="T10" s="24"/>
      <c r="U10" s="24"/>
      <c r="V10" s="24"/>
      <c r="W10" s="24">
        <v>5874026</v>
      </c>
      <c r="X10" s="24">
        <v>8256042</v>
      </c>
      <c r="Y10" s="24">
        <v>-2382016</v>
      </c>
      <c r="Z10" s="6">
        <v>-28.85</v>
      </c>
      <c r="AA10" s="22">
        <v>11008100</v>
      </c>
    </row>
    <row r="11" spans="1:27" ht="12.75">
      <c r="A11" s="5" t="s">
        <v>37</v>
      </c>
      <c r="B11" s="3"/>
      <c r="C11" s="22">
        <v>2987235</v>
      </c>
      <c r="D11" s="22"/>
      <c r="E11" s="23">
        <v>3730400</v>
      </c>
      <c r="F11" s="24">
        <v>3730400</v>
      </c>
      <c r="G11" s="24">
        <v>80350</v>
      </c>
      <c r="H11" s="24">
        <v>49430</v>
      </c>
      <c r="I11" s="24">
        <v>37088</v>
      </c>
      <c r="J11" s="24">
        <v>166868</v>
      </c>
      <c r="K11" s="24">
        <v>188878</v>
      </c>
      <c r="L11" s="24">
        <v>727794</v>
      </c>
      <c r="M11" s="24">
        <v>164704</v>
      </c>
      <c r="N11" s="24">
        <v>1081376</v>
      </c>
      <c r="O11" s="24">
        <v>865278</v>
      </c>
      <c r="P11" s="24">
        <v>305757</v>
      </c>
      <c r="Q11" s="24">
        <v>58709</v>
      </c>
      <c r="R11" s="24">
        <v>1229744</v>
      </c>
      <c r="S11" s="24"/>
      <c r="T11" s="24"/>
      <c r="U11" s="24"/>
      <c r="V11" s="24"/>
      <c r="W11" s="24">
        <v>2477988</v>
      </c>
      <c r="X11" s="24">
        <v>2797785</v>
      </c>
      <c r="Y11" s="24">
        <v>-319797</v>
      </c>
      <c r="Z11" s="6">
        <v>-11.43</v>
      </c>
      <c r="AA11" s="22">
        <v>3730400</v>
      </c>
    </row>
    <row r="12" spans="1:27" ht="12.75">
      <c r="A12" s="5" t="s">
        <v>38</v>
      </c>
      <c r="B12" s="3"/>
      <c r="C12" s="22">
        <v>350589</v>
      </c>
      <c r="D12" s="22"/>
      <c r="E12" s="23">
        <v>285000</v>
      </c>
      <c r="F12" s="24">
        <v>285000</v>
      </c>
      <c r="G12" s="24">
        <v>31107</v>
      </c>
      <c r="H12" s="24">
        <v>21138</v>
      </c>
      <c r="I12" s="24">
        <v>534781</v>
      </c>
      <c r="J12" s="24">
        <v>587026</v>
      </c>
      <c r="K12" s="24">
        <v>-13484</v>
      </c>
      <c r="L12" s="24">
        <v>36690</v>
      </c>
      <c r="M12" s="24">
        <v>4235</v>
      </c>
      <c r="N12" s="24">
        <v>27441</v>
      </c>
      <c r="O12" s="24">
        <v>4714</v>
      </c>
      <c r="P12" s="24">
        <v>9116</v>
      </c>
      <c r="Q12" s="24">
        <v>4142</v>
      </c>
      <c r="R12" s="24">
        <v>17972</v>
      </c>
      <c r="S12" s="24"/>
      <c r="T12" s="24"/>
      <c r="U12" s="24"/>
      <c r="V12" s="24"/>
      <c r="W12" s="24">
        <v>632439</v>
      </c>
      <c r="X12" s="24">
        <v>213750</v>
      </c>
      <c r="Y12" s="24">
        <v>418689</v>
      </c>
      <c r="Z12" s="6">
        <v>195.88</v>
      </c>
      <c r="AA12" s="22">
        <v>285000</v>
      </c>
    </row>
    <row r="13" spans="1:27" ht="12.75">
      <c r="A13" s="5" t="s">
        <v>39</v>
      </c>
      <c r="B13" s="3"/>
      <c r="C13" s="22">
        <v>10613193</v>
      </c>
      <c r="D13" s="22"/>
      <c r="E13" s="23">
        <v>10901000</v>
      </c>
      <c r="F13" s="24">
        <v>10901000</v>
      </c>
      <c r="G13" s="24">
        <v>982063</v>
      </c>
      <c r="H13" s="24">
        <v>906360</v>
      </c>
      <c r="I13" s="24">
        <v>903414</v>
      </c>
      <c r="J13" s="24">
        <v>2791837</v>
      </c>
      <c r="K13" s="24">
        <v>903414</v>
      </c>
      <c r="L13" s="24">
        <v>903414</v>
      </c>
      <c r="M13" s="24">
        <v>925061</v>
      </c>
      <c r="N13" s="24">
        <v>2731889</v>
      </c>
      <c r="O13" s="24">
        <v>903156</v>
      </c>
      <c r="P13" s="24">
        <v>853199</v>
      </c>
      <c r="Q13" s="24">
        <v>900928</v>
      </c>
      <c r="R13" s="24">
        <v>2657283</v>
      </c>
      <c r="S13" s="24"/>
      <c r="T13" s="24"/>
      <c r="U13" s="24"/>
      <c r="V13" s="24"/>
      <c r="W13" s="24">
        <v>8181009</v>
      </c>
      <c r="X13" s="24">
        <v>8175744</v>
      </c>
      <c r="Y13" s="24">
        <v>5265</v>
      </c>
      <c r="Z13" s="6">
        <v>0.06</v>
      </c>
      <c r="AA13" s="22">
        <v>10901000</v>
      </c>
    </row>
    <row r="14" spans="1:27" ht="12.75">
      <c r="A14" s="5" t="s">
        <v>40</v>
      </c>
      <c r="B14" s="3"/>
      <c r="C14" s="25">
        <v>86843</v>
      </c>
      <c r="D14" s="25"/>
      <c r="E14" s="26">
        <v>70000</v>
      </c>
      <c r="F14" s="27">
        <v>70000</v>
      </c>
      <c r="G14" s="27">
        <v>8791</v>
      </c>
      <c r="H14" s="27">
        <v>8974</v>
      </c>
      <c r="I14" s="27">
        <v>7304</v>
      </c>
      <c r="J14" s="27">
        <v>25069</v>
      </c>
      <c r="K14" s="27">
        <v>1252</v>
      </c>
      <c r="L14" s="27">
        <v>11442</v>
      </c>
      <c r="M14" s="27">
        <v>1043</v>
      </c>
      <c r="N14" s="27">
        <v>13737</v>
      </c>
      <c r="O14" s="27">
        <v>10448</v>
      </c>
      <c r="P14" s="27">
        <v>3861</v>
      </c>
      <c r="Q14" s="27">
        <v>18511</v>
      </c>
      <c r="R14" s="27">
        <v>32820</v>
      </c>
      <c r="S14" s="27"/>
      <c r="T14" s="27"/>
      <c r="U14" s="27"/>
      <c r="V14" s="27"/>
      <c r="W14" s="27">
        <v>71626</v>
      </c>
      <c r="X14" s="27">
        <v>52497</v>
      </c>
      <c r="Y14" s="27">
        <v>19129</v>
      </c>
      <c r="Z14" s="7">
        <v>36.44</v>
      </c>
      <c r="AA14" s="25">
        <v>70000</v>
      </c>
    </row>
    <row r="15" spans="1:27" ht="12.75">
      <c r="A15" s="2" t="s">
        <v>41</v>
      </c>
      <c r="B15" s="8"/>
      <c r="C15" s="19">
        <f aca="true" t="shared" si="2" ref="C15:Y15">SUM(C16:C18)</f>
        <v>22637762</v>
      </c>
      <c r="D15" s="19">
        <f>SUM(D16:D18)</f>
        <v>0</v>
      </c>
      <c r="E15" s="20">
        <f t="shared" si="2"/>
        <v>18223000</v>
      </c>
      <c r="F15" s="21">
        <f t="shared" si="2"/>
        <v>21723000</v>
      </c>
      <c r="G15" s="21">
        <f t="shared" si="2"/>
        <v>1528302</v>
      </c>
      <c r="H15" s="21">
        <f t="shared" si="2"/>
        <v>675097</v>
      </c>
      <c r="I15" s="21">
        <f t="shared" si="2"/>
        <v>657228</v>
      </c>
      <c r="J15" s="21">
        <f t="shared" si="2"/>
        <v>2860627</v>
      </c>
      <c r="K15" s="21">
        <f t="shared" si="2"/>
        <v>695101</v>
      </c>
      <c r="L15" s="21">
        <f t="shared" si="2"/>
        <v>642612</v>
      </c>
      <c r="M15" s="21">
        <f t="shared" si="2"/>
        <v>740224</v>
      </c>
      <c r="N15" s="21">
        <f t="shared" si="2"/>
        <v>2077937</v>
      </c>
      <c r="O15" s="21">
        <f t="shared" si="2"/>
        <v>470228</v>
      </c>
      <c r="P15" s="21">
        <f t="shared" si="2"/>
        <v>579441</v>
      </c>
      <c r="Q15" s="21">
        <f t="shared" si="2"/>
        <v>823978</v>
      </c>
      <c r="R15" s="21">
        <f t="shared" si="2"/>
        <v>1873647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6812211</v>
      </c>
      <c r="X15" s="21">
        <f t="shared" si="2"/>
        <v>16292214</v>
      </c>
      <c r="Y15" s="21">
        <f t="shared" si="2"/>
        <v>-9480003</v>
      </c>
      <c r="Z15" s="4">
        <f>+IF(X15&lt;&gt;0,+(Y15/X15)*100,0)</f>
        <v>-58.18732187043455</v>
      </c>
      <c r="AA15" s="19">
        <f>SUM(AA16:AA18)</f>
        <v>21723000</v>
      </c>
    </row>
    <row r="16" spans="1:27" ht="12.75">
      <c r="A16" s="5" t="s">
        <v>42</v>
      </c>
      <c r="B16" s="3"/>
      <c r="C16" s="22">
        <v>2689825</v>
      </c>
      <c r="D16" s="22"/>
      <c r="E16" s="23">
        <v>3923000</v>
      </c>
      <c r="F16" s="24">
        <v>3923000</v>
      </c>
      <c r="G16" s="24">
        <v>1235579</v>
      </c>
      <c r="H16" s="24">
        <v>335461</v>
      </c>
      <c r="I16" s="24">
        <v>407187</v>
      </c>
      <c r="J16" s="24">
        <v>1978227</v>
      </c>
      <c r="K16" s="24">
        <v>456249</v>
      </c>
      <c r="L16" s="24">
        <v>369325</v>
      </c>
      <c r="M16" s="24">
        <v>450198</v>
      </c>
      <c r="N16" s="24">
        <v>1275772</v>
      </c>
      <c r="O16" s="24">
        <v>276789</v>
      </c>
      <c r="P16" s="24">
        <v>312068</v>
      </c>
      <c r="Q16" s="24">
        <v>281481</v>
      </c>
      <c r="R16" s="24">
        <v>870338</v>
      </c>
      <c r="S16" s="24"/>
      <c r="T16" s="24"/>
      <c r="U16" s="24"/>
      <c r="V16" s="24"/>
      <c r="W16" s="24">
        <v>4124337</v>
      </c>
      <c r="X16" s="24">
        <v>2942235</v>
      </c>
      <c r="Y16" s="24">
        <v>1182102</v>
      </c>
      <c r="Z16" s="6">
        <v>40.18</v>
      </c>
      <c r="AA16" s="22">
        <v>3923000</v>
      </c>
    </row>
    <row r="17" spans="1:27" ht="12.75">
      <c r="A17" s="5" t="s">
        <v>43</v>
      </c>
      <c r="B17" s="3"/>
      <c r="C17" s="22">
        <v>19947937</v>
      </c>
      <c r="D17" s="22"/>
      <c r="E17" s="23">
        <v>14300000</v>
      </c>
      <c r="F17" s="24">
        <v>17800000</v>
      </c>
      <c r="G17" s="24">
        <v>292723</v>
      </c>
      <c r="H17" s="24">
        <v>339636</v>
      </c>
      <c r="I17" s="24">
        <v>250041</v>
      </c>
      <c r="J17" s="24">
        <v>882400</v>
      </c>
      <c r="K17" s="24">
        <v>238852</v>
      </c>
      <c r="L17" s="24">
        <v>273287</v>
      </c>
      <c r="M17" s="24">
        <v>290026</v>
      </c>
      <c r="N17" s="24">
        <v>802165</v>
      </c>
      <c r="O17" s="24">
        <v>193439</v>
      </c>
      <c r="P17" s="24">
        <v>267373</v>
      </c>
      <c r="Q17" s="24">
        <v>542497</v>
      </c>
      <c r="R17" s="24">
        <v>1003309</v>
      </c>
      <c r="S17" s="24"/>
      <c r="T17" s="24"/>
      <c r="U17" s="24"/>
      <c r="V17" s="24"/>
      <c r="W17" s="24">
        <v>2687874</v>
      </c>
      <c r="X17" s="24">
        <v>13349979</v>
      </c>
      <c r="Y17" s="24">
        <v>-10662105</v>
      </c>
      <c r="Z17" s="6">
        <v>-79.87</v>
      </c>
      <c r="AA17" s="22">
        <v>17800000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970970972</v>
      </c>
      <c r="D19" s="19">
        <f>SUM(D20:D23)</f>
        <v>0</v>
      </c>
      <c r="E19" s="20">
        <f t="shared" si="3"/>
        <v>1232289064</v>
      </c>
      <c r="F19" s="21">
        <f t="shared" si="3"/>
        <v>1149103399</v>
      </c>
      <c r="G19" s="21">
        <f t="shared" si="3"/>
        <v>105059514</v>
      </c>
      <c r="H19" s="21">
        <f t="shared" si="3"/>
        <v>105923432</v>
      </c>
      <c r="I19" s="21">
        <f t="shared" si="3"/>
        <v>102192623</v>
      </c>
      <c r="J19" s="21">
        <f t="shared" si="3"/>
        <v>313175569</v>
      </c>
      <c r="K19" s="21">
        <f t="shared" si="3"/>
        <v>90777311</v>
      </c>
      <c r="L19" s="21">
        <f t="shared" si="3"/>
        <v>97145974</v>
      </c>
      <c r="M19" s="21">
        <f t="shared" si="3"/>
        <v>85442859</v>
      </c>
      <c r="N19" s="21">
        <f t="shared" si="3"/>
        <v>273366144</v>
      </c>
      <c r="O19" s="21">
        <f t="shared" si="3"/>
        <v>118319439</v>
      </c>
      <c r="P19" s="21">
        <f t="shared" si="3"/>
        <v>71712777</v>
      </c>
      <c r="Q19" s="21">
        <f t="shared" si="3"/>
        <v>94434415</v>
      </c>
      <c r="R19" s="21">
        <f t="shared" si="3"/>
        <v>284466631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871008344</v>
      </c>
      <c r="X19" s="21">
        <f t="shared" si="3"/>
        <v>861827481</v>
      </c>
      <c r="Y19" s="21">
        <f t="shared" si="3"/>
        <v>9180863</v>
      </c>
      <c r="Z19" s="4">
        <f>+IF(X19&lt;&gt;0,+(Y19/X19)*100,0)</f>
        <v>1.0652785159910676</v>
      </c>
      <c r="AA19" s="19">
        <f>SUM(AA20:AA23)</f>
        <v>1149103399</v>
      </c>
    </row>
    <row r="20" spans="1:27" ht="12.75">
      <c r="A20" s="5" t="s">
        <v>46</v>
      </c>
      <c r="B20" s="3"/>
      <c r="C20" s="22">
        <v>566793853</v>
      </c>
      <c r="D20" s="22"/>
      <c r="E20" s="23">
        <v>777527126</v>
      </c>
      <c r="F20" s="24">
        <v>717052126</v>
      </c>
      <c r="G20" s="24">
        <v>69296637</v>
      </c>
      <c r="H20" s="24">
        <v>70503388</v>
      </c>
      <c r="I20" s="24">
        <v>66071759</v>
      </c>
      <c r="J20" s="24">
        <v>205871784</v>
      </c>
      <c r="K20" s="24">
        <v>53283909</v>
      </c>
      <c r="L20" s="24">
        <v>55551400</v>
      </c>
      <c r="M20" s="24">
        <v>43193099</v>
      </c>
      <c r="N20" s="24">
        <v>152028408</v>
      </c>
      <c r="O20" s="24">
        <v>73740590</v>
      </c>
      <c r="P20" s="24">
        <v>44894642</v>
      </c>
      <c r="Q20" s="24">
        <v>54220641</v>
      </c>
      <c r="R20" s="24">
        <v>172855873</v>
      </c>
      <c r="S20" s="24"/>
      <c r="T20" s="24"/>
      <c r="U20" s="24"/>
      <c r="V20" s="24"/>
      <c r="W20" s="24">
        <v>530756065</v>
      </c>
      <c r="X20" s="24">
        <v>537789042</v>
      </c>
      <c r="Y20" s="24">
        <v>-7032977</v>
      </c>
      <c r="Z20" s="6">
        <v>-1.31</v>
      </c>
      <c r="AA20" s="22">
        <v>717052126</v>
      </c>
    </row>
    <row r="21" spans="1:27" ht="12.75">
      <c r="A21" s="5" t="s">
        <v>47</v>
      </c>
      <c r="B21" s="3"/>
      <c r="C21" s="22">
        <v>270001133</v>
      </c>
      <c r="D21" s="22"/>
      <c r="E21" s="23">
        <v>306391749</v>
      </c>
      <c r="F21" s="24">
        <v>290182384</v>
      </c>
      <c r="G21" s="24">
        <v>22911443</v>
      </c>
      <c r="H21" s="24">
        <v>22781942</v>
      </c>
      <c r="I21" s="24">
        <v>23471177</v>
      </c>
      <c r="J21" s="24">
        <v>69164562</v>
      </c>
      <c r="K21" s="24">
        <v>24868611</v>
      </c>
      <c r="L21" s="24">
        <v>29012396</v>
      </c>
      <c r="M21" s="24">
        <v>29855568</v>
      </c>
      <c r="N21" s="24">
        <v>83736575</v>
      </c>
      <c r="O21" s="24">
        <v>31939943</v>
      </c>
      <c r="P21" s="24">
        <v>17850029</v>
      </c>
      <c r="Q21" s="24">
        <v>27336625</v>
      </c>
      <c r="R21" s="24">
        <v>77126597</v>
      </c>
      <c r="S21" s="24"/>
      <c r="T21" s="24"/>
      <c r="U21" s="24"/>
      <c r="V21" s="24"/>
      <c r="W21" s="24">
        <v>230027734</v>
      </c>
      <c r="X21" s="24">
        <v>217636785</v>
      </c>
      <c r="Y21" s="24">
        <v>12390949</v>
      </c>
      <c r="Z21" s="6">
        <v>5.69</v>
      </c>
      <c r="AA21" s="22">
        <v>290182384</v>
      </c>
    </row>
    <row r="22" spans="1:27" ht="12.75">
      <c r="A22" s="5" t="s">
        <v>48</v>
      </c>
      <c r="B22" s="3"/>
      <c r="C22" s="25">
        <v>77321419</v>
      </c>
      <c r="D22" s="25"/>
      <c r="E22" s="26">
        <v>81516842</v>
      </c>
      <c r="F22" s="27">
        <v>77865842</v>
      </c>
      <c r="G22" s="27">
        <v>7378359</v>
      </c>
      <c r="H22" s="27">
        <v>7202792</v>
      </c>
      <c r="I22" s="27">
        <v>7208368</v>
      </c>
      <c r="J22" s="27">
        <v>21789519</v>
      </c>
      <c r="K22" s="27">
        <v>7191478</v>
      </c>
      <c r="L22" s="27">
        <v>7173220</v>
      </c>
      <c r="M22" s="27">
        <v>6963724</v>
      </c>
      <c r="N22" s="27">
        <v>21328422</v>
      </c>
      <c r="O22" s="27">
        <v>7183152</v>
      </c>
      <c r="P22" s="27">
        <v>5815788</v>
      </c>
      <c r="Q22" s="27">
        <v>7343934</v>
      </c>
      <c r="R22" s="27">
        <v>20342874</v>
      </c>
      <c r="S22" s="27"/>
      <c r="T22" s="27"/>
      <c r="U22" s="27"/>
      <c r="V22" s="27"/>
      <c r="W22" s="27">
        <v>63460815</v>
      </c>
      <c r="X22" s="27">
        <v>58399380</v>
      </c>
      <c r="Y22" s="27">
        <v>5061435</v>
      </c>
      <c r="Z22" s="7">
        <v>8.67</v>
      </c>
      <c r="AA22" s="25">
        <v>77865842</v>
      </c>
    </row>
    <row r="23" spans="1:27" ht="12.75">
      <c r="A23" s="5" t="s">
        <v>49</v>
      </c>
      <c r="B23" s="3"/>
      <c r="C23" s="22">
        <v>56854567</v>
      </c>
      <c r="D23" s="22"/>
      <c r="E23" s="23">
        <v>66853347</v>
      </c>
      <c r="F23" s="24">
        <v>64003047</v>
      </c>
      <c r="G23" s="24">
        <v>5473075</v>
      </c>
      <c r="H23" s="24">
        <v>5435310</v>
      </c>
      <c r="I23" s="24">
        <v>5441319</v>
      </c>
      <c r="J23" s="24">
        <v>16349704</v>
      </c>
      <c r="K23" s="24">
        <v>5433313</v>
      </c>
      <c r="L23" s="24">
        <v>5408958</v>
      </c>
      <c r="M23" s="24">
        <v>5430468</v>
      </c>
      <c r="N23" s="24">
        <v>16272739</v>
      </c>
      <c r="O23" s="24">
        <v>5455754</v>
      </c>
      <c r="P23" s="24">
        <v>3152318</v>
      </c>
      <c r="Q23" s="24">
        <v>5533215</v>
      </c>
      <c r="R23" s="24">
        <v>14141287</v>
      </c>
      <c r="S23" s="24"/>
      <c r="T23" s="24"/>
      <c r="U23" s="24"/>
      <c r="V23" s="24"/>
      <c r="W23" s="24">
        <v>46763730</v>
      </c>
      <c r="X23" s="24">
        <v>48002274</v>
      </c>
      <c r="Y23" s="24">
        <v>-1238544</v>
      </c>
      <c r="Z23" s="6">
        <v>-2.58</v>
      </c>
      <c r="AA23" s="22">
        <v>64003047</v>
      </c>
    </row>
    <row r="24" spans="1:27" ht="12.75">
      <c r="A24" s="2" t="s">
        <v>50</v>
      </c>
      <c r="B24" s="8" t="s">
        <v>51</v>
      </c>
      <c r="C24" s="19">
        <v>9352111</v>
      </c>
      <c r="D24" s="19"/>
      <c r="E24" s="20">
        <v>9512000</v>
      </c>
      <c r="F24" s="21">
        <v>8512000</v>
      </c>
      <c r="G24" s="21">
        <v>1125056</v>
      </c>
      <c r="H24" s="21">
        <v>588312</v>
      </c>
      <c r="I24" s="21">
        <v>520306</v>
      </c>
      <c r="J24" s="21">
        <v>2233674</v>
      </c>
      <c r="K24" s="21">
        <v>1208760</v>
      </c>
      <c r="L24" s="21">
        <v>1140223</v>
      </c>
      <c r="M24" s="21">
        <v>652339</v>
      </c>
      <c r="N24" s="21">
        <v>3001322</v>
      </c>
      <c r="O24" s="21">
        <v>993253</v>
      </c>
      <c r="P24" s="21">
        <v>-55809</v>
      </c>
      <c r="Q24" s="21">
        <v>1811068</v>
      </c>
      <c r="R24" s="21">
        <v>2748512</v>
      </c>
      <c r="S24" s="21"/>
      <c r="T24" s="21"/>
      <c r="U24" s="21"/>
      <c r="V24" s="21"/>
      <c r="W24" s="21">
        <v>7983508</v>
      </c>
      <c r="X24" s="21">
        <v>6383979</v>
      </c>
      <c r="Y24" s="21">
        <v>1599529</v>
      </c>
      <c r="Z24" s="4">
        <v>25.06</v>
      </c>
      <c r="AA24" s="19">
        <v>8512000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2030887154</v>
      </c>
      <c r="D25" s="40">
        <f>+D5+D9+D15+D19+D24</f>
        <v>0</v>
      </c>
      <c r="E25" s="41">
        <f t="shared" si="4"/>
        <v>2360896732</v>
      </c>
      <c r="F25" s="42">
        <f t="shared" si="4"/>
        <v>2273693214</v>
      </c>
      <c r="G25" s="42">
        <f t="shared" si="4"/>
        <v>247639068</v>
      </c>
      <c r="H25" s="42">
        <f t="shared" si="4"/>
        <v>280379084</v>
      </c>
      <c r="I25" s="42">
        <f t="shared" si="4"/>
        <v>153659940</v>
      </c>
      <c r="J25" s="42">
        <f t="shared" si="4"/>
        <v>681678092</v>
      </c>
      <c r="K25" s="42">
        <f t="shared" si="4"/>
        <v>143071293</v>
      </c>
      <c r="L25" s="42">
        <f t="shared" si="4"/>
        <v>156697447</v>
      </c>
      <c r="M25" s="42">
        <f t="shared" si="4"/>
        <v>190204878</v>
      </c>
      <c r="N25" s="42">
        <f t="shared" si="4"/>
        <v>489973618</v>
      </c>
      <c r="O25" s="42">
        <f t="shared" si="4"/>
        <v>171910879</v>
      </c>
      <c r="P25" s="42">
        <f t="shared" si="4"/>
        <v>71923813</v>
      </c>
      <c r="Q25" s="42">
        <f t="shared" si="4"/>
        <v>135560071</v>
      </c>
      <c r="R25" s="42">
        <f t="shared" si="4"/>
        <v>379394763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1551046473</v>
      </c>
      <c r="X25" s="42">
        <f t="shared" si="4"/>
        <v>1705269645</v>
      </c>
      <c r="Y25" s="42">
        <f t="shared" si="4"/>
        <v>-154223172</v>
      </c>
      <c r="Z25" s="43">
        <f>+IF(X25&lt;&gt;0,+(Y25/X25)*100,0)</f>
        <v>-9.043917039876705</v>
      </c>
      <c r="AA25" s="40">
        <f>+AA5+AA9+AA15+AA19+AA24</f>
        <v>2273693214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549421872</v>
      </c>
      <c r="D28" s="19">
        <f>SUM(D29:D31)</f>
        <v>0</v>
      </c>
      <c r="E28" s="20">
        <f t="shared" si="5"/>
        <v>702386832</v>
      </c>
      <c r="F28" s="21">
        <f t="shared" si="5"/>
        <v>637496832</v>
      </c>
      <c r="G28" s="21">
        <f t="shared" si="5"/>
        <v>31552810</v>
      </c>
      <c r="H28" s="21">
        <f t="shared" si="5"/>
        <v>36666742</v>
      </c>
      <c r="I28" s="21">
        <f t="shared" si="5"/>
        <v>69419179</v>
      </c>
      <c r="J28" s="21">
        <f t="shared" si="5"/>
        <v>137638731</v>
      </c>
      <c r="K28" s="21">
        <f t="shared" si="5"/>
        <v>36834486</v>
      </c>
      <c r="L28" s="21">
        <f t="shared" si="5"/>
        <v>45260814</v>
      </c>
      <c r="M28" s="21">
        <f t="shared" si="5"/>
        <v>41759483</v>
      </c>
      <c r="N28" s="21">
        <f t="shared" si="5"/>
        <v>123854783</v>
      </c>
      <c r="O28" s="21">
        <f t="shared" si="5"/>
        <v>85475105</v>
      </c>
      <c r="P28" s="21">
        <f t="shared" si="5"/>
        <v>8317612</v>
      </c>
      <c r="Q28" s="21">
        <f t="shared" si="5"/>
        <v>36423925</v>
      </c>
      <c r="R28" s="21">
        <f t="shared" si="5"/>
        <v>130216642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391710156</v>
      </c>
      <c r="X28" s="21">
        <f t="shared" si="5"/>
        <v>478120644</v>
      </c>
      <c r="Y28" s="21">
        <f t="shared" si="5"/>
        <v>-86410488</v>
      </c>
      <c r="Z28" s="4">
        <f>+IF(X28&lt;&gt;0,+(Y28/X28)*100,0)</f>
        <v>-18.072946459094958</v>
      </c>
      <c r="AA28" s="19">
        <f>SUM(AA29:AA31)</f>
        <v>637496832</v>
      </c>
    </row>
    <row r="29" spans="1:27" ht="12.75">
      <c r="A29" s="5" t="s">
        <v>32</v>
      </c>
      <c r="B29" s="3"/>
      <c r="C29" s="22">
        <v>334154499</v>
      </c>
      <c r="D29" s="22"/>
      <c r="E29" s="23">
        <v>433631091</v>
      </c>
      <c r="F29" s="24">
        <v>381311091</v>
      </c>
      <c r="G29" s="24">
        <v>13799321</v>
      </c>
      <c r="H29" s="24">
        <v>16595994</v>
      </c>
      <c r="I29" s="24">
        <v>49828331</v>
      </c>
      <c r="J29" s="24">
        <v>80223646</v>
      </c>
      <c r="K29" s="24">
        <v>17442250</v>
      </c>
      <c r="L29" s="24">
        <v>23515527</v>
      </c>
      <c r="M29" s="24">
        <v>19541952</v>
      </c>
      <c r="N29" s="24">
        <v>60499729</v>
      </c>
      <c r="O29" s="24">
        <v>68123048</v>
      </c>
      <c r="P29" s="24">
        <v>-8925575</v>
      </c>
      <c r="Q29" s="24">
        <v>17285755</v>
      </c>
      <c r="R29" s="24">
        <v>76483228</v>
      </c>
      <c r="S29" s="24"/>
      <c r="T29" s="24"/>
      <c r="U29" s="24"/>
      <c r="V29" s="24"/>
      <c r="W29" s="24">
        <v>217206603</v>
      </c>
      <c r="X29" s="24">
        <v>285982938</v>
      </c>
      <c r="Y29" s="24">
        <v>-68776335</v>
      </c>
      <c r="Z29" s="6">
        <v>-24.05</v>
      </c>
      <c r="AA29" s="22">
        <v>381311091</v>
      </c>
    </row>
    <row r="30" spans="1:27" ht="12.75">
      <c r="A30" s="5" t="s">
        <v>33</v>
      </c>
      <c r="B30" s="3"/>
      <c r="C30" s="25">
        <v>209917476</v>
      </c>
      <c r="D30" s="25"/>
      <c r="E30" s="26">
        <v>262273638</v>
      </c>
      <c r="F30" s="27">
        <v>249703638</v>
      </c>
      <c r="G30" s="27">
        <v>17279066</v>
      </c>
      <c r="H30" s="27">
        <v>19581549</v>
      </c>
      <c r="I30" s="27">
        <v>18995338</v>
      </c>
      <c r="J30" s="27">
        <v>55855953</v>
      </c>
      <c r="K30" s="27">
        <v>18909331</v>
      </c>
      <c r="L30" s="27">
        <v>21174173</v>
      </c>
      <c r="M30" s="27">
        <v>21618442</v>
      </c>
      <c r="N30" s="27">
        <v>61701946</v>
      </c>
      <c r="O30" s="27">
        <v>16910813</v>
      </c>
      <c r="P30" s="27">
        <v>16782471</v>
      </c>
      <c r="Q30" s="27">
        <v>18699009</v>
      </c>
      <c r="R30" s="27">
        <v>52392293</v>
      </c>
      <c r="S30" s="27"/>
      <c r="T30" s="27"/>
      <c r="U30" s="27"/>
      <c r="V30" s="27"/>
      <c r="W30" s="27">
        <v>169950192</v>
      </c>
      <c r="X30" s="27">
        <v>187276221</v>
      </c>
      <c r="Y30" s="27">
        <v>-17326029</v>
      </c>
      <c r="Z30" s="7">
        <v>-9.25</v>
      </c>
      <c r="AA30" s="25">
        <v>249703638</v>
      </c>
    </row>
    <row r="31" spans="1:27" ht="12.75">
      <c r="A31" s="5" t="s">
        <v>34</v>
      </c>
      <c r="B31" s="3"/>
      <c r="C31" s="22">
        <v>5349897</v>
      </c>
      <c r="D31" s="22"/>
      <c r="E31" s="23">
        <v>6482103</v>
      </c>
      <c r="F31" s="24">
        <v>6482103</v>
      </c>
      <c r="G31" s="24">
        <v>474423</v>
      </c>
      <c r="H31" s="24">
        <v>489199</v>
      </c>
      <c r="I31" s="24">
        <v>595510</v>
      </c>
      <c r="J31" s="24">
        <v>1559132</v>
      </c>
      <c r="K31" s="24">
        <v>482905</v>
      </c>
      <c r="L31" s="24">
        <v>571114</v>
      </c>
      <c r="M31" s="24">
        <v>599089</v>
      </c>
      <c r="N31" s="24">
        <v>1653108</v>
      </c>
      <c r="O31" s="24">
        <v>441244</v>
      </c>
      <c r="P31" s="24">
        <v>460716</v>
      </c>
      <c r="Q31" s="24">
        <v>439161</v>
      </c>
      <c r="R31" s="24">
        <v>1341121</v>
      </c>
      <c r="S31" s="24"/>
      <c r="T31" s="24"/>
      <c r="U31" s="24"/>
      <c r="V31" s="24"/>
      <c r="W31" s="24">
        <v>4553361</v>
      </c>
      <c r="X31" s="24">
        <v>4861485</v>
      </c>
      <c r="Y31" s="24">
        <v>-308124</v>
      </c>
      <c r="Z31" s="6">
        <v>-6.34</v>
      </c>
      <c r="AA31" s="22">
        <v>6482103</v>
      </c>
    </row>
    <row r="32" spans="1:27" ht="12.75">
      <c r="A32" s="2" t="s">
        <v>35</v>
      </c>
      <c r="B32" s="3"/>
      <c r="C32" s="19">
        <f aca="true" t="shared" si="6" ref="C32:Y32">SUM(C33:C37)</f>
        <v>154197078</v>
      </c>
      <c r="D32" s="19">
        <f>SUM(D33:D37)</f>
        <v>0</v>
      </c>
      <c r="E32" s="20">
        <f t="shared" si="6"/>
        <v>186429869</v>
      </c>
      <c r="F32" s="21">
        <f t="shared" si="6"/>
        <v>175201454</v>
      </c>
      <c r="G32" s="21">
        <f t="shared" si="6"/>
        <v>12269872</v>
      </c>
      <c r="H32" s="21">
        <f t="shared" si="6"/>
        <v>16158199</v>
      </c>
      <c r="I32" s="21">
        <f t="shared" si="6"/>
        <v>16803426</v>
      </c>
      <c r="J32" s="21">
        <f t="shared" si="6"/>
        <v>45231497</v>
      </c>
      <c r="K32" s="21">
        <f t="shared" si="6"/>
        <v>14503972</v>
      </c>
      <c r="L32" s="21">
        <f t="shared" si="6"/>
        <v>15133372</v>
      </c>
      <c r="M32" s="21">
        <f t="shared" si="6"/>
        <v>16590419</v>
      </c>
      <c r="N32" s="21">
        <f t="shared" si="6"/>
        <v>46227763</v>
      </c>
      <c r="O32" s="21">
        <f t="shared" si="6"/>
        <v>13692146</v>
      </c>
      <c r="P32" s="21">
        <f t="shared" si="6"/>
        <v>6629248</v>
      </c>
      <c r="Q32" s="21">
        <f t="shared" si="6"/>
        <v>14753664</v>
      </c>
      <c r="R32" s="21">
        <f t="shared" si="6"/>
        <v>35075058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126534318</v>
      </c>
      <c r="X32" s="21">
        <f t="shared" si="6"/>
        <v>131399946</v>
      </c>
      <c r="Y32" s="21">
        <f t="shared" si="6"/>
        <v>-4865628</v>
      </c>
      <c r="Z32" s="4">
        <f>+IF(X32&lt;&gt;0,+(Y32/X32)*100,0)</f>
        <v>-3.7029147637549253</v>
      </c>
      <c r="AA32" s="19">
        <f>SUM(AA33:AA37)</f>
        <v>175201454</v>
      </c>
    </row>
    <row r="33" spans="1:27" ht="12.75">
      <c r="A33" s="5" t="s">
        <v>36</v>
      </c>
      <c r="B33" s="3"/>
      <c r="C33" s="22">
        <v>36073371</v>
      </c>
      <c r="D33" s="22"/>
      <c r="E33" s="23">
        <v>41179325</v>
      </c>
      <c r="F33" s="24">
        <v>40791525</v>
      </c>
      <c r="G33" s="24">
        <v>2935674</v>
      </c>
      <c r="H33" s="24">
        <v>3228893</v>
      </c>
      <c r="I33" s="24">
        <v>3271747</v>
      </c>
      <c r="J33" s="24">
        <v>9436314</v>
      </c>
      <c r="K33" s="24">
        <v>3333626</v>
      </c>
      <c r="L33" s="24">
        <v>3385017</v>
      </c>
      <c r="M33" s="24">
        <v>4042758</v>
      </c>
      <c r="N33" s="24">
        <v>10761401</v>
      </c>
      <c r="O33" s="24">
        <v>3165863</v>
      </c>
      <c r="P33" s="24">
        <v>2726361</v>
      </c>
      <c r="Q33" s="24">
        <v>3169672</v>
      </c>
      <c r="R33" s="24">
        <v>9061896</v>
      </c>
      <c r="S33" s="24"/>
      <c r="T33" s="24"/>
      <c r="U33" s="24"/>
      <c r="V33" s="24"/>
      <c r="W33" s="24">
        <v>29259611</v>
      </c>
      <c r="X33" s="24">
        <v>30593376</v>
      </c>
      <c r="Y33" s="24">
        <v>-1333765</v>
      </c>
      <c r="Z33" s="6">
        <v>-4.36</v>
      </c>
      <c r="AA33" s="22">
        <v>40791525</v>
      </c>
    </row>
    <row r="34" spans="1:27" ht="12.75">
      <c r="A34" s="5" t="s">
        <v>37</v>
      </c>
      <c r="B34" s="3"/>
      <c r="C34" s="22">
        <v>47061410</v>
      </c>
      <c r="D34" s="22"/>
      <c r="E34" s="23">
        <v>59874337</v>
      </c>
      <c r="F34" s="24">
        <v>53994337</v>
      </c>
      <c r="G34" s="24">
        <v>3610445</v>
      </c>
      <c r="H34" s="24">
        <v>6142411</v>
      </c>
      <c r="I34" s="24">
        <v>4135082</v>
      </c>
      <c r="J34" s="24">
        <v>13887938</v>
      </c>
      <c r="K34" s="24">
        <v>4497149</v>
      </c>
      <c r="L34" s="24">
        <v>5068177</v>
      </c>
      <c r="M34" s="24">
        <v>4923919</v>
      </c>
      <c r="N34" s="24">
        <v>14489245</v>
      </c>
      <c r="O34" s="24">
        <v>4239542</v>
      </c>
      <c r="P34" s="24">
        <v>942446</v>
      </c>
      <c r="Q34" s="24">
        <v>4632992</v>
      </c>
      <c r="R34" s="24">
        <v>9814980</v>
      </c>
      <c r="S34" s="24"/>
      <c r="T34" s="24"/>
      <c r="U34" s="24"/>
      <c r="V34" s="24"/>
      <c r="W34" s="24">
        <v>38192163</v>
      </c>
      <c r="X34" s="24">
        <v>40495455</v>
      </c>
      <c r="Y34" s="24">
        <v>-2303292</v>
      </c>
      <c r="Z34" s="6">
        <v>-5.69</v>
      </c>
      <c r="AA34" s="22">
        <v>53994337</v>
      </c>
    </row>
    <row r="35" spans="1:27" ht="12.75">
      <c r="A35" s="5" t="s">
        <v>38</v>
      </c>
      <c r="B35" s="3"/>
      <c r="C35" s="22">
        <v>35366194</v>
      </c>
      <c r="D35" s="22"/>
      <c r="E35" s="23">
        <v>39697929</v>
      </c>
      <c r="F35" s="24">
        <v>39141314</v>
      </c>
      <c r="G35" s="24">
        <v>2876510</v>
      </c>
      <c r="H35" s="24">
        <v>2899883</v>
      </c>
      <c r="I35" s="24">
        <v>5267685</v>
      </c>
      <c r="J35" s="24">
        <v>11044078</v>
      </c>
      <c r="K35" s="24">
        <v>3034835</v>
      </c>
      <c r="L35" s="24">
        <v>3134887</v>
      </c>
      <c r="M35" s="24">
        <v>3544172</v>
      </c>
      <c r="N35" s="24">
        <v>9713894</v>
      </c>
      <c r="O35" s="24">
        <v>2866897</v>
      </c>
      <c r="P35" s="24">
        <v>3128984</v>
      </c>
      <c r="Q35" s="24">
        <v>3474252</v>
      </c>
      <c r="R35" s="24">
        <v>9470133</v>
      </c>
      <c r="S35" s="24"/>
      <c r="T35" s="24"/>
      <c r="U35" s="24"/>
      <c r="V35" s="24"/>
      <c r="W35" s="24">
        <v>30228105</v>
      </c>
      <c r="X35" s="24">
        <v>29355723</v>
      </c>
      <c r="Y35" s="24">
        <v>872382</v>
      </c>
      <c r="Z35" s="6">
        <v>2.97</v>
      </c>
      <c r="AA35" s="22">
        <v>39141314</v>
      </c>
    </row>
    <row r="36" spans="1:27" ht="12.75">
      <c r="A36" s="5" t="s">
        <v>39</v>
      </c>
      <c r="B36" s="3"/>
      <c r="C36" s="22">
        <v>19964112</v>
      </c>
      <c r="D36" s="22"/>
      <c r="E36" s="23">
        <v>27081819</v>
      </c>
      <c r="F36" s="24">
        <v>22781819</v>
      </c>
      <c r="G36" s="24">
        <v>1466080</v>
      </c>
      <c r="H36" s="24">
        <v>2199817</v>
      </c>
      <c r="I36" s="24">
        <v>2210826</v>
      </c>
      <c r="J36" s="24">
        <v>5876723</v>
      </c>
      <c r="K36" s="24">
        <v>2234855</v>
      </c>
      <c r="L36" s="24">
        <v>2191299</v>
      </c>
      <c r="M36" s="24">
        <v>2547419</v>
      </c>
      <c r="N36" s="24">
        <v>6973573</v>
      </c>
      <c r="O36" s="24">
        <v>1994098</v>
      </c>
      <c r="P36" s="24">
        <v>-527510</v>
      </c>
      <c r="Q36" s="24">
        <v>2025507</v>
      </c>
      <c r="R36" s="24">
        <v>3492095</v>
      </c>
      <c r="S36" s="24"/>
      <c r="T36" s="24"/>
      <c r="U36" s="24"/>
      <c r="V36" s="24"/>
      <c r="W36" s="24">
        <v>16342391</v>
      </c>
      <c r="X36" s="24">
        <v>17086194</v>
      </c>
      <c r="Y36" s="24">
        <v>-743803</v>
      </c>
      <c r="Z36" s="6">
        <v>-4.35</v>
      </c>
      <c r="AA36" s="22">
        <v>22781819</v>
      </c>
    </row>
    <row r="37" spans="1:27" ht="12.75">
      <c r="A37" s="5" t="s">
        <v>40</v>
      </c>
      <c r="B37" s="3"/>
      <c r="C37" s="25">
        <v>15731991</v>
      </c>
      <c r="D37" s="25"/>
      <c r="E37" s="26">
        <v>18596459</v>
      </c>
      <c r="F37" s="27">
        <v>18492459</v>
      </c>
      <c r="G37" s="27">
        <v>1381163</v>
      </c>
      <c r="H37" s="27">
        <v>1687195</v>
      </c>
      <c r="I37" s="27">
        <v>1918086</v>
      </c>
      <c r="J37" s="27">
        <v>4986444</v>
      </c>
      <c r="K37" s="27">
        <v>1403507</v>
      </c>
      <c r="L37" s="27">
        <v>1353992</v>
      </c>
      <c r="M37" s="27">
        <v>1532151</v>
      </c>
      <c r="N37" s="27">
        <v>4289650</v>
      </c>
      <c r="O37" s="27">
        <v>1425746</v>
      </c>
      <c r="P37" s="27">
        <v>358967</v>
      </c>
      <c r="Q37" s="27">
        <v>1451241</v>
      </c>
      <c r="R37" s="27">
        <v>3235954</v>
      </c>
      <c r="S37" s="27"/>
      <c r="T37" s="27"/>
      <c r="U37" s="27"/>
      <c r="V37" s="27"/>
      <c r="W37" s="27">
        <v>12512048</v>
      </c>
      <c r="X37" s="27">
        <v>13869198</v>
      </c>
      <c r="Y37" s="27">
        <v>-1357150</v>
      </c>
      <c r="Z37" s="7">
        <v>-9.79</v>
      </c>
      <c r="AA37" s="25">
        <v>18492459</v>
      </c>
    </row>
    <row r="38" spans="1:27" ht="12.75">
      <c r="A38" s="2" t="s">
        <v>41</v>
      </c>
      <c r="B38" s="8"/>
      <c r="C38" s="19">
        <f aca="true" t="shared" si="7" ref="C38:Y38">SUM(C39:C41)</f>
        <v>113485466</v>
      </c>
      <c r="D38" s="19">
        <f>SUM(D39:D41)</f>
        <v>0</v>
      </c>
      <c r="E38" s="20">
        <f t="shared" si="7"/>
        <v>132038581</v>
      </c>
      <c r="F38" s="21">
        <f t="shared" si="7"/>
        <v>132963581</v>
      </c>
      <c r="G38" s="21">
        <f t="shared" si="7"/>
        <v>9604673</v>
      </c>
      <c r="H38" s="21">
        <f t="shared" si="7"/>
        <v>11414836</v>
      </c>
      <c r="I38" s="21">
        <f t="shared" si="7"/>
        <v>11103393</v>
      </c>
      <c r="J38" s="21">
        <f t="shared" si="7"/>
        <v>32122902</v>
      </c>
      <c r="K38" s="21">
        <f t="shared" si="7"/>
        <v>11600939</v>
      </c>
      <c r="L38" s="21">
        <f t="shared" si="7"/>
        <v>10443968</v>
      </c>
      <c r="M38" s="21">
        <f t="shared" si="7"/>
        <v>10821142</v>
      </c>
      <c r="N38" s="21">
        <f t="shared" si="7"/>
        <v>32866049</v>
      </c>
      <c r="O38" s="21">
        <f t="shared" si="7"/>
        <v>7927620</v>
      </c>
      <c r="P38" s="21">
        <f t="shared" si="7"/>
        <v>9649212</v>
      </c>
      <c r="Q38" s="21">
        <f t="shared" si="7"/>
        <v>8115233</v>
      </c>
      <c r="R38" s="21">
        <f t="shared" si="7"/>
        <v>25692065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90681016</v>
      </c>
      <c r="X38" s="21">
        <f t="shared" si="7"/>
        <v>99721674</v>
      </c>
      <c r="Y38" s="21">
        <f t="shared" si="7"/>
        <v>-9040658</v>
      </c>
      <c r="Z38" s="4">
        <f>+IF(X38&lt;&gt;0,+(Y38/X38)*100,0)</f>
        <v>-9.065890731036063</v>
      </c>
      <c r="AA38" s="19">
        <f>SUM(AA39:AA41)</f>
        <v>132963581</v>
      </c>
    </row>
    <row r="39" spans="1:27" ht="12.75">
      <c r="A39" s="5" t="s">
        <v>42</v>
      </c>
      <c r="B39" s="3"/>
      <c r="C39" s="22">
        <v>40914102</v>
      </c>
      <c r="D39" s="22"/>
      <c r="E39" s="23">
        <v>47160970</v>
      </c>
      <c r="F39" s="24">
        <v>47160970</v>
      </c>
      <c r="G39" s="24">
        <v>3241704</v>
      </c>
      <c r="H39" s="24">
        <v>3528682</v>
      </c>
      <c r="I39" s="24">
        <v>3604271</v>
      </c>
      <c r="J39" s="24">
        <v>10374657</v>
      </c>
      <c r="K39" s="24">
        <v>3334171</v>
      </c>
      <c r="L39" s="24">
        <v>3625461</v>
      </c>
      <c r="M39" s="24">
        <v>3716758</v>
      </c>
      <c r="N39" s="24">
        <v>10676390</v>
      </c>
      <c r="O39" s="24">
        <v>3177125</v>
      </c>
      <c r="P39" s="24">
        <v>3594134</v>
      </c>
      <c r="Q39" s="24">
        <v>3172459</v>
      </c>
      <c r="R39" s="24">
        <v>9943718</v>
      </c>
      <c r="S39" s="24"/>
      <c r="T39" s="24"/>
      <c r="U39" s="24"/>
      <c r="V39" s="24"/>
      <c r="W39" s="24">
        <v>30994765</v>
      </c>
      <c r="X39" s="24">
        <v>35370117</v>
      </c>
      <c r="Y39" s="24">
        <v>-4375352</v>
      </c>
      <c r="Z39" s="6">
        <v>-12.37</v>
      </c>
      <c r="AA39" s="22">
        <v>47160970</v>
      </c>
    </row>
    <row r="40" spans="1:27" ht="12.75">
      <c r="A40" s="5" t="s">
        <v>43</v>
      </c>
      <c r="B40" s="3"/>
      <c r="C40" s="22">
        <v>71953605</v>
      </c>
      <c r="D40" s="22"/>
      <c r="E40" s="23">
        <v>84208041</v>
      </c>
      <c r="F40" s="24">
        <v>85133041</v>
      </c>
      <c r="G40" s="24">
        <v>6312511</v>
      </c>
      <c r="H40" s="24">
        <v>7835696</v>
      </c>
      <c r="I40" s="24">
        <v>7448664</v>
      </c>
      <c r="J40" s="24">
        <v>21596871</v>
      </c>
      <c r="K40" s="24">
        <v>8216310</v>
      </c>
      <c r="L40" s="24">
        <v>6768049</v>
      </c>
      <c r="M40" s="24">
        <v>7020177</v>
      </c>
      <c r="N40" s="24">
        <v>22004536</v>
      </c>
      <c r="O40" s="24">
        <v>4699663</v>
      </c>
      <c r="P40" s="24">
        <v>6002795</v>
      </c>
      <c r="Q40" s="24">
        <v>4891942</v>
      </c>
      <c r="R40" s="24">
        <v>15594400</v>
      </c>
      <c r="S40" s="24"/>
      <c r="T40" s="24"/>
      <c r="U40" s="24"/>
      <c r="V40" s="24"/>
      <c r="W40" s="24">
        <v>59195807</v>
      </c>
      <c r="X40" s="24">
        <v>63849447</v>
      </c>
      <c r="Y40" s="24">
        <v>-4653640</v>
      </c>
      <c r="Z40" s="6">
        <v>-7.29</v>
      </c>
      <c r="AA40" s="22">
        <v>85133041</v>
      </c>
    </row>
    <row r="41" spans="1:27" ht="12.75">
      <c r="A41" s="5" t="s">
        <v>44</v>
      </c>
      <c r="B41" s="3"/>
      <c r="C41" s="22">
        <v>617759</v>
      </c>
      <c r="D41" s="22"/>
      <c r="E41" s="23">
        <v>669570</v>
      </c>
      <c r="F41" s="24">
        <v>669570</v>
      </c>
      <c r="G41" s="24">
        <v>50458</v>
      </c>
      <c r="H41" s="24">
        <v>50458</v>
      </c>
      <c r="I41" s="24">
        <v>50458</v>
      </c>
      <c r="J41" s="24">
        <v>151374</v>
      </c>
      <c r="K41" s="24">
        <v>50458</v>
      </c>
      <c r="L41" s="24">
        <v>50458</v>
      </c>
      <c r="M41" s="24">
        <v>84207</v>
      </c>
      <c r="N41" s="24">
        <v>185123</v>
      </c>
      <c r="O41" s="24">
        <v>50832</v>
      </c>
      <c r="P41" s="24">
        <v>52283</v>
      </c>
      <c r="Q41" s="24">
        <v>50832</v>
      </c>
      <c r="R41" s="24">
        <v>153947</v>
      </c>
      <c r="S41" s="24"/>
      <c r="T41" s="24"/>
      <c r="U41" s="24"/>
      <c r="V41" s="24"/>
      <c r="W41" s="24">
        <v>490444</v>
      </c>
      <c r="X41" s="24">
        <v>502110</v>
      </c>
      <c r="Y41" s="24">
        <v>-11666</v>
      </c>
      <c r="Z41" s="6">
        <v>-2.32</v>
      </c>
      <c r="AA41" s="22">
        <v>669570</v>
      </c>
    </row>
    <row r="42" spans="1:27" ht="12.75">
      <c r="A42" s="2" t="s">
        <v>45</v>
      </c>
      <c r="B42" s="8"/>
      <c r="C42" s="19">
        <f aca="true" t="shared" si="8" ref="C42:Y42">SUM(C43:C46)</f>
        <v>1023507095</v>
      </c>
      <c r="D42" s="19">
        <f>SUM(D43:D46)</f>
        <v>0</v>
      </c>
      <c r="E42" s="20">
        <f t="shared" si="8"/>
        <v>1147657563</v>
      </c>
      <c r="F42" s="21">
        <f t="shared" si="8"/>
        <v>1121902563</v>
      </c>
      <c r="G42" s="21">
        <f t="shared" si="8"/>
        <v>16461866</v>
      </c>
      <c r="H42" s="21">
        <f t="shared" si="8"/>
        <v>34271671</v>
      </c>
      <c r="I42" s="21">
        <f t="shared" si="8"/>
        <v>60375541</v>
      </c>
      <c r="J42" s="21">
        <f t="shared" si="8"/>
        <v>111109078</v>
      </c>
      <c r="K42" s="21">
        <f t="shared" si="8"/>
        <v>105104188</v>
      </c>
      <c r="L42" s="21">
        <f t="shared" si="8"/>
        <v>95397168</v>
      </c>
      <c r="M42" s="21">
        <f t="shared" si="8"/>
        <v>89121641</v>
      </c>
      <c r="N42" s="21">
        <f t="shared" si="8"/>
        <v>289622997</v>
      </c>
      <c r="O42" s="21">
        <f t="shared" si="8"/>
        <v>90005010</v>
      </c>
      <c r="P42" s="21">
        <f t="shared" si="8"/>
        <v>74377407</v>
      </c>
      <c r="Q42" s="21">
        <f t="shared" si="8"/>
        <v>113061289</v>
      </c>
      <c r="R42" s="21">
        <f t="shared" si="8"/>
        <v>277443706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678175781</v>
      </c>
      <c r="X42" s="21">
        <f t="shared" si="8"/>
        <v>841425705</v>
      </c>
      <c r="Y42" s="21">
        <f t="shared" si="8"/>
        <v>-163249924</v>
      </c>
      <c r="Z42" s="4">
        <f>+IF(X42&lt;&gt;0,+(Y42/X42)*100,0)</f>
        <v>-19.401585075179035</v>
      </c>
      <c r="AA42" s="19">
        <f>SUM(AA43:AA46)</f>
        <v>1121902563</v>
      </c>
    </row>
    <row r="43" spans="1:27" ht="12.75">
      <c r="A43" s="5" t="s">
        <v>46</v>
      </c>
      <c r="B43" s="3"/>
      <c r="C43" s="22">
        <v>644809381</v>
      </c>
      <c r="D43" s="22"/>
      <c r="E43" s="23">
        <v>731754600</v>
      </c>
      <c r="F43" s="24">
        <v>714254600</v>
      </c>
      <c r="G43" s="24">
        <v>4921301</v>
      </c>
      <c r="H43" s="24">
        <v>17942568</v>
      </c>
      <c r="I43" s="24">
        <v>29114506</v>
      </c>
      <c r="J43" s="24">
        <v>51978375</v>
      </c>
      <c r="K43" s="24">
        <v>67888612</v>
      </c>
      <c r="L43" s="24">
        <v>64319012</v>
      </c>
      <c r="M43" s="24">
        <v>55825932</v>
      </c>
      <c r="N43" s="24">
        <v>188033556</v>
      </c>
      <c r="O43" s="24">
        <v>53029494</v>
      </c>
      <c r="P43" s="24">
        <v>52953105</v>
      </c>
      <c r="Q43" s="24">
        <v>92951395</v>
      </c>
      <c r="R43" s="24">
        <v>198933994</v>
      </c>
      <c r="S43" s="24"/>
      <c r="T43" s="24"/>
      <c r="U43" s="24"/>
      <c r="V43" s="24"/>
      <c r="W43" s="24">
        <v>438945925</v>
      </c>
      <c r="X43" s="24">
        <v>535690593</v>
      </c>
      <c r="Y43" s="24">
        <v>-96744668</v>
      </c>
      <c r="Z43" s="6">
        <v>-18.06</v>
      </c>
      <c r="AA43" s="22">
        <v>714254600</v>
      </c>
    </row>
    <row r="44" spans="1:27" ht="12.75">
      <c r="A44" s="5" t="s">
        <v>47</v>
      </c>
      <c r="B44" s="3"/>
      <c r="C44" s="22">
        <v>240218300</v>
      </c>
      <c r="D44" s="22"/>
      <c r="E44" s="23">
        <v>266483078</v>
      </c>
      <c r="F44" s="24">
        <v>268183078</v>
      </c>
      <c r="G44" s="24">
        <v>3859163</v>
      </c>
      <c r="H44" s="24">
        <v>7921169</v>
      </c>
      <c r="I44" s="24">
        <v>22044774</v>
      </c>
      <c r="J44" s="24">
        <v>33825106</v>
      </c>
      <c r="K44" s="24">
        <v>27941615</v>
      </c>
      <c r="L44" s="24">
        <v>21455037</v>
      </c>
      <c r="M44" s="24">
        <v>23378112</v>
      </c>
      <c r="N44" s="24">
        <v>72774764</v>
      </c>
      <c r="O44" s="24">
        <v>29493684</v>
      </c>
      <c r="P44" s="24">
        <v>11115602</v>
      </c>
      <c r="Q44" s="24">
        <v>11408868</v>
      </c>
      <c r="R44" s="24">
        <v>52018154</v>
      </c>
      <c r="S44" s="24"/>
      <c r="T44" s="24"/>
      <c r="U44" s="24"/>
      <c r="V44" s="24"/>
      <c r="W44" s="24">
        <v>158618024</v>
      </c>
      <c r="X44" s="24">
        <v>201136968</v>
      </c>
      <c r="Y44" s="24">
        <v>-42518944</v>
      </c>
      <c r="Z44" s="6">
        <v>-21.14</v>
      </c>
      <c r="AA44" s="22">
        <v>268183078</v>
      </c>
    </row>
    <row r="45" spans="1:27" ht="12.75">
      <c r="A45" s="5" t="s">
        <v>48</v>
      </c>
      <c r="B45" s="3"/>
      <c r="C45" s="25">
        <v>79071392</v>
      </c>
      <c r="D45" s="25"/>
      <c r="E45" s="26">
        <v>82666540</v>
      </c>
      <c r="F45" s="27">
        <v>72711540</v>
      </c>
      <c r="G45" s="27">
        <v>4020069</v>
      </c>
      <c r="H45" s="27">
        <v>4179271</v>
      </c>
      <c r="I45" s="27">
        <v>4852582</v>
      </c>
      <c r="J45" s="27">
        <v>13051922</v>
      </c>
      <c r="K45" s="27">
        <v>4531380</v>
      </c>
      <c r="L45" s="27">
        <v>4565377</v>
      </c>
      <c r="M45" s="27">
        <v>4819725</v>
      </c>
      <c r="N45" s="27">
        <v>13916482</v>
      </c>
      <c r="O45" s="27">
        <v>3327226</v>
      </c>
      <c r="P45" s="27">
        <v>5501375</v>
      </c>
      <c r="Q45" s="27">
        <v>3969942</v>
      </c>
      <c r="R45" s="27">
        <v>12798543</v>
      </c>
      <c r="S45" s="27"/>
      <c r="T45" s="27"/>
      <c r="U45" s="27"/>
      <c r="V45" s="27"/>
      <c r="W45" s="27">
        <v>39766947</v>
      </c>
      <c r="X45" s="27">
        <v>54533322</v>
      </c>
      <c r="Y45" s="27">
        <v>-14766375</v>
      </c>
      <c r="Z45" s="7">
        <v>-27.08</v>
      </c>
      <c r="AA45" s="25">
        <v>72711540</v>
      </c>
    </row>
    <row r="46" spans="1:27" ht="12.75">
      <c r="A46" s="5" t="s">
        <v>49</v>
      </c>
      <c r="B46" s="3"/>
      <c r="C46" s="22">
        <v>59408022</v>
      </c>
      <c r="D46" s="22"/>
      <c r="E46" s="23">
        <v>66753345</v>
      </c>
      <c r="F46" s="24">
        <v>66753345</v>
      </c>
      <c r="G46" s="24">
        <v>3661333</v>
      </c>
      <c r="H46" s="24">
        <v>4228663</v>
      </c>
      <c r="I46" s="24">
        <v>4363679</v>
      </c>
      <c r="J46" s="24">
        <v>12253675</v>
      </c>
      <c r="K46" s="24">
        <v>4742581</v>
      </c>
      <c r="L46" s="24">
        <v>5057742</v>
      </c>
      <c r="M46" s="24">
        <v>5097872</v>
      </c>
      <c r="N46" s="24">
        <v>14898195</v>
      </c>
      <c r="O46" s="24">
        <v>4154606</v>
      </c>
      <c r="P46" s="24">
        <v>4807325</v>
      </c>
      <c r="Q46" s="24">
        <v>4731084</v>
      </c>
      <c r="R46" s="24">
        <v>13693015</v>
      </c>
      <c r="S46" s="24"/>
      <c r="T46" s="24"/>
      <c r="U46" s="24"/>
      <c r="V46" s="24"/>
      <c r="W46" s="24">
        <v>40844885</v>
      </c>
      <c r="X46" s="24">
        <v>50064822</v>
      </c>
      <c r="Y46" s="24">
        <v>-9219937</v>
      </c>
      <c r="Z46" s="6">
        <v>-18.42</v>
      </c>
      <c r="AA46" s="22">
        <v>66753345</v>
      </c>
    </row>
    <row r="47" spans="1:27" ht="12.75">
      <c r="A47" s="2" t="s">
        <v>50</v>
      </c>
      <c r="B47" s="8" t="s">
        <v>51</v>
      </c>
      <c r="C47" s="19">
        <v>20373945</v>
      </c>
      <c r="D47" s="19"/>
      <c r="E47" s="20">
        <v>25696968</v>
      </c>
      <c r="F47" s="21">
        <v>23790718</v>
      </c>
      <c r="G47" s="21">
        <v>1545111</v>
      </c>
      <c r="H47" s="21">
        <v>1786075</v>
      </c>
      <c r="I47" s="21">
        <v>1719153</v>
      </c>
      <c r="J47" s="21">
        <v>5050339</v>
      </c>
      <c r="K47" s="21">
        <v>1767987</v>
      </c>
      <c r="L47" s="21">
        <v>1927444</v>
      </c>
      <c r="M47" s="21">
        <v>2627063</v>
      </c>
      <c r="N47" s="21">
        <v>6322494</v>
      </c>
      <c r="O47" s="21">
        <v>1777785</v>
      </c>
      <c r="P47" s="21">
        <v>956786</v>
      </c>
      <c r="Q47" s="21">
        <v>1880751</v>
      </c>
      <c r="R47" s="21">
        <v>4615322</v>
      </c>
      <c r="S47" s="21"/>
      <c r="T47" s="21"/>
      <c r="U47" s="21"/>
      <c r="V47" s="21"/>
      <c r="W47" s="21">
        <v>15988155</v>
      </c>
      <c r="X47" s="21">
        <v>17842734</v>
      </c>
      <c r="Y47" s="21">
        <v>-1854579</v>
      </c>
      <c r="Z47" s="4">
        <v>-10.39</v>
      </c>
      <c r="AA47" s="19">
        <v>23790718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1860985456</v>
      </c>
      <c r="D48" s="40">
        <f>+D28+D32+D38+D42+D47</f>
        <v>0</v>
      </c>
      <c r="E48" s="41">
        <f t="shared" si="9"/>
        <v>2194209813</v>
      </c>
      <c r="F48" s="42">
        <f t="shared" si="9"/>
        <v>2091355148</v>
      </c>
      <c r="G48" s="42">
        <f t="shared" si="9"/>
        <v>71434332</v>
      </c>
      <c r="H48" s="42">
        <f t="shared" si="9"/>
        <v>100297523</v>
      </c>
      <c r="I48" s="42">
        <f t="shared" si="9"/>
        <v>159420692</v>
      </c>
      <c r="J48" s="42">
        <f t="shared" si="9"/>
        <v>331152547</v>
      </c>
      <c r="K48" s="42">
        <f t="shared" si="9"/>
        <v>169811572</v>
      </c>
      <c r="L48" s="42">
        <f t="shared" si="9"/>
        <v>168162766</v>
      </c>
      <c r="M48" s="42">
        <f t="shared" si="9"/>
        <v>160919748</v>
      </c>
      <c r="N48" s="42">
        <f t="shared" si="9"/>
        <v>498894086</v>
      </c>
      <c r="O48" s="42">
        <f t="shared" si="9"/>
        <v>198877666</v>
      </c>
      <c r="P48" s="42">
        <f t="shared" si="9"/>
        <v>99930265</v>
      </c>
      <c r="Q48" s="42">
        <f t="shared" si="9"/>
        <v>174234862</v>
      </c>
      <c r="R48" s="42">
        <f t="shared" si="9"/>
        <v>473042793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1303089426</v>
      </c>
      <c r="X48" s="42">
        <f t="shared" si="9"/>
        <v>1568510703</v>
      </c>
      <c r="Y48" s="42">
        <f t="shared" si="9"/>
        <v>-265421277</v>
      </c>
      <c r="Z48" s="43">
        <f>+IF(X48&lt;&gt;0,+(Y48/X48)*100,0)</f>
        <v>-16.921865849709793</v>
      </c>
      <c r="AA48" s="40">
        <f>+AA28+AA32+AA38+AA42+AA47</f>
        <v>2091355148</v>
      </c>
    </row>
    <row r="49" spans="1:27" ht="12.75">
      <c r="A49" s="14" t="s">
        <v>88</v>
      </c>
      <c r="B49" s="15"/>
      <c r="C49" s="44">
        <f aca="true" t="shared" si="10" ref="C49:Y49">+C25-C48</f>
        <v>169901698</v>
      </c>
      <c r="D49" s="44">
        <f>+D25-D48</f>
        <v>0</v>
      </c>
      <c r="E49" s="45">
        <f t="shared" si="10"/>
        <v>166686919</v>
      </c>
      <c r="F49" s="46">
        <f t="shared" si="10"/>
        <v>182338066</v>
      </c>
      <c r="G49" s="46">
        <f t="shared" si="10"/>
        <v>176204736</v>
      </c>
      <c r="H49" s="46">
        <f t="shared" si="10"/>
        <v>180081561</v>
      </c>
      <c r="I49" s="46">
        <f t="shared" si="10"/>
        <v>-5760752</v>
      </c>
      <c r="J49" s="46">
        <f t="shared" si="10"/>
        <v>350525545</v>
      </c>
      <c r="K49" s="46">
        <f t="shared" si="10"/>
        <v>-26740279</v>
      </c>
      <c r="L49" s="46">
        <f t="shared" si="10"/>
        <v>-11465319</v>
      </c>
      <c r="M49" s="46">
        <f t="shared" si="10"/>
        <v>29285130</v>
      </c>
      <c r="N49" s="46">
        <f t="shared" si="10"/>
        <v>-8920468</v>
      </c>
      <c r="O49" s="46">
        <f t="shared" si="10"/>
        <v>-26966787</v>
      </c>
      <c r="P49" s="46">
        <f t="shared" si="10"/>
        <v>-28006452</v>
      </c>
      <c r="Q49" s="46">
        <f t="shared" si="10"/>
        <v>-38674791</v>
      </c>
      <c r="R49" s="46">
        <f t="shared" si="10"/>
        <v>-93648030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247957047</v>
      </c>
      <c r="X49" s="46">
        <f>IF(F25=F48,0,X25-X48)</f>
        <v>136758942</v>
      </c>
      <c r="Y49" s="46">
        <f t="shared" si="10"/>
        <v>111198105</v>
      </c>
      <c r="Z49" s="47">
        <f>+IF(X49&lt;&gt;0,+(Y49/X49)*100,0)</f>
        <v>81.30956804272441</v>
      </c>
      <c r="AA49" s="44">
        <f>+AA25-AA48</f>
        <v>182338066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161815440</v>
      </c>
      <c r="D5" s="19">
        <f>SUM(D6:D8)</f>
        <v>0</v>
      </c>
      <c r="E5" s="20">
        <f t="shared" si="0"/>
        <v>141878485</v>
      </c>
      <c r="F5" s="21">
        <f t="shared" si="0"/>
        <v>140138476</v>
      </c>
      <c r="G5" s="21">
        <f t="shared" si="0"/>
        <v>48387194</v>
      </c>
      <c r="H5" s="21">
        <f t="shared" si="0"/>
        <v>3121380</v>
      </c>
      <c r="I5" s="21">
        <f t="shared" si="0"/>
        <v>0</v>
      </c>
      <c r="J5" s="21">
        <f t="shared" si="0"/>
        <v>51508574</v>
      </c>
      <c r="K5" s="21">
        <f t="shared" si="0"/>
        <v>8075031</v>
      </c>
      <c r="L5" s="21">
        <f t="shared" si="0"/>
        <v>3831062</v>
      </c>
      <c r="M5" s="21">
        <f t="shared" si="0"/>
        <v>28549586</v>
      </c>
      <c r="N5" s="21">
        <f t="shared" si="0"/>
        <v>40455679</v>
      </c>
      <c r="O5" s="21">
        <f t="shared" si="0"/>
        <v>28549586</v>
      </c>
      <c r="P5" s="21">
        <f t="shared" si="0"/>
        <v>28549586</v>
      </c>
      <c r="Q5" s="21">
        <f t="shared" si="0"/>
        <v>0</v>
      </c>
      <c r="R5" s="21">
        <f t="shared" si="0"/>
        <v>57099172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149063425</v>
      </c>
      <c r="X5" s="21">
        <f t="shared" si="0"/>
        <v>105103852</v>
      </c>
      <c r="Y5" s="21">
        <f t="shared" si="0"/>
        <v>43959573</v>
      </c>
      <c r="Z5" s="4">
        <f>+IF(X5&lt;&gt;0,+(Y5/X5)*100,0)</f>
        <v>41.824892393097066</v>
      </c>
      <c r="AA5" s="19">
        <f>SUM(AA6:AA8)</f>
        <v>140138476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161815440</v>
      </c>
      <c r="D7" s="25"/>
      <c r="E7" s="26">
        <v>141878485</v>
      </c>
      <c r="F7" s="27">
        <v>140138476</v>
      </c>
      <c r="G7" s="27">
        <v>48387194</v>
      </c>
      <c r="H7" s="27">
        <v>3121380</v>
      </c>
      <c r="I7" s="27"/>
      <c r="J7" s="27">
        <v>51508574</v>
      </c>
      <c r="K7" s="27">
        <v>8075031</v>
      </c>
      <c r="L7" s="27">
        <v>3831062</v>
      </c>
      <c r="M7" s="27">
        <v>28549586</v>
      </c>
      <c r="N7" s="27">
        <v>40455679</v>
      </c>
      <c r="O7" s="27">
        <v>28549586</v>
      </c>
      <c r="P7" s="27">
        <v>28549586</v>
      </c>
      <c r="Q7" s="27"/>
      <c r="R7" s="27">
        <v>57099172</v>
      </c>
      <c r="S7" s="27"/>
      <c r="T7" s="27"/>
      <c r="U7" s="27"/>
      <c r="V7" s="27"/>
      <c r="W7" s="27">
        <v>149063425</v>
      </c>
      <c r="X7" s="27">
        <v>105103852</v>
      </c>
      <c r="Y7" s="27">
        <v>43959573</v>
      </c>
      <c r="Z7" s="7">
        <v>41.82</v>
      </c>
      <c r="AA7" s="25">
        <v>140138476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89494</v>
      </c>
      <c r="F9" s="21">
        <f t="shared" si="1"/>
        <v>22944</v>
      </c>
      <c r="G9" s="21">
        <f t="shared" si="1"/>
        <v>3969</v>
      </c>
      <c r="H9" s="21">
        <f t="shared" si="1"/>
        <v>1065</v>
      </c>
      <c r="I9" s="21">
        <f t="shared" si="1"/>
        <v>0</v>
      </c>
      <c r="J9" s="21">
        <f t="shared" si="1"/>
        <v>5034</v>
      </c>
      <c r="K9" s="21">
        <f t="shared" si="1"/>
        <v>2323</v>
      </c>
      <c r="L9" s="21">
        <f t="shared" si="1"/>
        <v>1169</v>
      </c>
      <c r="M9" s="21">
        <f t="shared" si="1"/>
        <v>581</v>
      </c>
      <c r="N9" s="21">
        <f t="shared" si="1"/>
        <v>4073</v>
      </c>
      <c r="O9" s="21">
        <f t="shared" si="1"/>
        <v>581</v>
      </c>
      <c r="P9" s="21">
        <f t="shared" si="1"/>
        <v>581</v>
      </c>
      <c r="Q9" s="21">
        <f t="shared" si="1"/>
        <v>0</v>
      </c>
      <c r="R9" s="21">
        <f t="shared" si="1"/>
        <v>1162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10269</v>
      </c>
      <c r="X9" s="21">
        <f t="shared" si="1"/>
        <v>17208</v>
      </c>
      <c r="Y9" s="21">
        <f t="shared" si="1"/>
        <v>-6939</v>
      </c>
      <c r="Z9" s="4">
        <f>+IF(X9&lt;&gt;0,+(Y9/X9)*100,0)</f>
        <v>-40.32426778242677</v>
      </c>
      <c r="AA9" s="19">
        <f>SUM(AA10:AA14)</f>
        <v>22944</v>
      </c>
    </row>
    <row r="10" spans="1:27" ht="12.75">
      <c r="A10" s="5" t="s">
        <v>36</v>
      </c>
      <c r="B10" s="3"/>
      <c r="C10" s="22"/>
      <c r="D10" s="22"/>
      <c r="E10" s="23">
        <v>89494</v>
      </c>
      <c r="F10" s="24">
        <v>22944</v>
      </c>
      <c r="G10" s="24">
        <v>3969</v>
      </c>
      <c r="H10" s="24">
        <v>1065</v>
      </c>
      <c r="I10" s="24"/>
      <c r="J10" s="24">
        <v>5034</v>
      </c>
      <c r="K10" s="24">
        <v>2323</v>
      </c>
      <c r="L10" s="24">
        <v>1169</v>
      </c>
      <c r="M10" s="24">
        <v>581</v>
      </c>
      <c r="N10" s="24">
        <v>4073</v>
      </c>
      <c r="O10" s="24">
        <v>581</v>
      </c>
      <c r="P10" s="24">
        <v>581</v>
      </c>
      <c r="Q10" s="24"/>
      <c r="R10" s="24">
        <v>1162</v>
      </c>
      <c r="S10" s="24"/>
      <c r="T10" s="24"/>
      <c r="U10" s="24"/>
      <c r="V10" s="24"/>
      <c r="W10" s="24">
        <v>10269</v>
      </c>
      <c r="X10" s="24">
        <v>17208</v>
      </c>
      <c r="Y10" s="24">
        <v>-6939</v>
      </c>
      <c r="Z10" s="6">
        <v>-40.32</v>
      </c>
      <c r="AA10" s="22">
        <v>22944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23666936</v>
      </c>
      <c r="F15" s="21">
        <f t="shared" si="2"/>
        <v>21397185</v>
      </c>
      <c r="G15" s="21">
        <f t="shared" si="2"/>
        <v>2290</v>
      </c>
      <c r="H15" s="21">
        <f t="shared" si="2"/>
        <v>0</v>
      </c>
      <c r="I15" s="21">
        <f t="shared" si="2"/>
        <v>0</v>
      </c>
      <c r="J15" s="21">
        <f t="shared" si="2"/>
        <v>2290</v>
      </c>
      <c r="K15" s="21">
        <f t="shared" si="2"/>
        <v>2575</v>
      </c>
      <c r="L15" s="21">
        <f t="shared" si="2"/>
        <v>1061</v>
      </c>
      <c r="M15" s="21">
        <f t="shared" si="2"/>
        <v>3193</v>
      </c>
      <c r="N15" s="21">
        <f t="shared" si="2"/>
        <v>6829</v>
      </c>
      <c r="O15" s="21">
        <f t="shared" si="2"/>
        <v>3193</v>
      </c>
      <c r="P15" s="21">
        <f t="shared" si="2"/>
        <v>3193</v>
      </c>
      <c r="Q15" s="21">
        <f t="shared" si="2"/>
        <v>0</v>
      </c>
      <c r="R15" s="21">
        <f t="shared" si="2"/>
        <v>6386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15505</v>
      </c>
      <c r="X15" s="21">
        <f t="shared" si="2"/>
        <v>16047888</v>
      </c>
      <c r="Y15" s="21">
        <f t="shared" si="2"/>
        <v>-16032383</v>
      </c>
      <c r="Z15" s="4">
        <f>+IF(X15&lt;&gt;0,+(Y15/X15)*100,0)</f>
        <v>-99.90338292490576</v>
      </c>
      <c r="AA15" s="19">
        <f>SUM(AA16:AA18)</f>
        <v>21397185</v>
      </c>
    </row>
    <row r="16" spans="1:27" ht="12.75">
      <c r="A16" s="5" t="s">
        <v>42</v>
      </c>
      <c r="B16" s="3"/>
      <c r="C16" s="22"/>
      <c r="D16" s="22"/>
      <c r="E16" s="23">
        <v>289936</v>
      </c>
      <c r="F16" s="24">
        <v>20185</v>
      </c>
      <c r="G16" s="24">
        <v>2290</v>
      </c>
      <c r="H16" s="24"/>
      <c r="I16" s="24"/>
      <c r="J16" s="24">
        <v>2290</v>
      </c>
      <c r="K16" s="24">
        <v>2575</v>
      </c>
      <c r="L16" s="24">
        <v>1061</v>
      </c>
      <c r="M16" s="24">
        <v>3193</v>
      </c>
      <c r="N16" s="24">
        <v>6829</v>
      </c>
      <c r="O16" s="24">
        <v>3193</v>
      </c>
      <c r="P16" s="24">
        <v>3193</v>
      </c>
      <c r="Q16" s="24"/>
      <c r="R16" s="24">
        <v>6386</v>
      </c>
      <c r="S16" s="24"/>
      <c r="T16" s="24"/>
      <c r="U16" s="24"/>
      <c r="V16" s="24"/>
      <c r="W16" s="24">
        <v>15505</v>
      </c>
      <c r="X16" s="24">
        <v>15139</v>
      </c>
      <c r="Y16" s="24">
        <v>366</v>
      </c>
      <c r="Z16" s="6">
        <v>2.42</v>
      </c>
      <c r="AA16" s="22">
        <v>20185</v>
      </c>
    </row>
    <row r="17" spans="1:27" ht="12.75">
      <c r="A17" s="5" t="s">
        <v>43</v>
      </c>
      <c r="B17" s="3"/>
      <c r="C17" s="22"/>
      <c r="D17" s="22"/>
      <c r="E17" s="23">
        <v>23377000</v>
      </c>
      <c r="F17" s="24">
        <v>21377000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16032749</v>
      </c>
      <c r="Y17" s="24">
        <v>-16032749</v>
      </c>
      <c r="Z17" s="6">
        <v>-100</v>
      </c>
      <c r="AA17" s="22">
        <v>21377000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45851486</v>
      </c>
      <c r="D19" s="19">
        <f>SUM(D20:D23)</f>
        <v>0</v>
      </c>
      <c r="E19" s="20">
        <f t="shared" si="3"/>
        <v>57238981</v>
      </c>
      <c r="F19" s="21">
        <f t="shared" si="3"/>
        <v>65317822</v>
      </c>
      <c r="G19" s="21">
        <f t="shared" si="3"/>
        <v>3807065</v>
      </c>
      <c r="H19" s="21">
        <f t="shared" si="3"/>
        <v>3853906</v>
      </c>
      <c r="I19" s="21">
        <f t="shared" si="3"/>
        <v>0</v>
      </c>
      <c r="J19" s="21">
        <f t="shared" si="3"/>
        <v>7660971</v>
      </c>
      <c r="K19" s="21">
        <f t="shared" si="3"/>
        <v>7865224</v>
      </c>
      <c r="L19" s="21">
        <f t="shared" si="3"/>
        <v>5488322</v>
      </c>
      <c r="M19" s="21">
        <f t="shared" si="3"/>
        <v>4227110</v>
      </c>
      <c r="N19" s="21">
        <f t="shared" si="3"/>
        <v>17580656</v>
      </c>
      <c r="O19" s="21">
        <f t="shared" si="3"/>
        <v>4227110</v>
      </c>
      <c r="P19" s="21">
        <f t="shared" si="3"/>
        <v>4227110</v>
      </c>
      <c r="Q19" s="21">
        <f t="shared" si="3"/>
        <v>0</v>
      </c>
      <c r="R19" s="21">
        <f t="shared" si="3"/>
        <v>8454220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33695847</v>
      </c>
      <c r="X19" s="21">
        <f t="shared" si="3"/>
        <v>48988372</v>
      </c>
      <c r="Y19" s="21">
        <f t="shared" si="3"/>
        <v>-15292525</v>
      </c>
      <c r="Z19" s="4">
        <f>+IF(X19&lt;&gt;0,+(Y19/X19)*100,0)</f>
        <v>-31.216642594287475</v>
      </c>
      <c r="AA19" s="19">
        <f>SUM(AA20:AA23)</f>
        <v>65317822</v>
      </c>
    </row>
    <row r="20" spans="1:27" ht="12.75">
      <c r="A20" s="5" t="s">
        <v>46</v>
      </c>
      <c r="B20" s="3"/>
      <c r="C20" s="22">
        <v>14257883</v>
      </c>
      <c r="D20" s="22"/>
      <c r="E20" s="23">
        <v>27790882</v>
      </c>
      <c r="F20" s="24">
        <v>28929257</v>
      </c>
      <c r="G20" s="24">
        <v>1219627</v>
      </c>
      <c r="H20" s="24">
        <v>1243333</v>
      </c>
      <c r="I20" s="24"/>
      <c r="J20" s="24">
        <v>2462960</v>
      </c>
      <c r="K20" s="24">
        <v>2322488</v>
      </c>
      <c r="L20" s="24">
        <v>2624453</v>
      </c>
      <c r="M20" s="24">
        <v>1026316</v>
      </c>
      <c r="N20" s="24">
        <v>5973257</v>
      </c>
      <c r="O20" s="24">
        <v>1026316</v>
      </c>
      <c r="P20" s="24">
        <v>1026316</v>
      </c>
      <c r="Q20" s="24"/>
      <c r="R20" s="24">
        <v>2052632</v>
      </c>
      <c r="S20" s="24"/>
      <c r="T20" s="24"/>
      <c r="U20" s="24"/>
      <c r="V20" s="24"/>
      <c r="W20" s="24">
        <v>10488849</v>
      </c>
      <c r="X20" s="24">
        <v>21696944</v>
      </c>
      <c r="Y20" s="24">
        <v>-11208095</v>
      </c>
      <c r="Z20" s="6">
        <v>-51.66</v>
      </c>
      <c r="AA20" s="22">
        <v>28929257</v>
      </c>
    </row>
    <row r="21" spans="1:27" ht="12.75">
      <c r="A21" s="5" t="s">
        <v>47</v>
      </c>
      <c r="B21" s="3"/>
      <c r="C21" s="22">
        <v>19111796</v>
      </c>
      <c r="D21" s="22"/>
      <c r="E21" s="23">
        <v>18765965</v>
      </c>
      <c r="F21" s="24">
        <v>22297557</v>
      </c>
      <c r="G21" s="24">
        <v>1447674</v>
      </c>
      <c r="H21" s="24">
        <v>1439223</v>
      </c>
      <c r="I21" s="24"/>
      <c r="J21" s="24">
        <v>2886897</v>
      </c>
      <c r="K21" s="24">
        <v>3238188</v>
      </c>
      <c r="L21" s="24">
        <v>1734725</v>
      </c>
      <c r="M21" s="24">
        <v>1904485</v>
      </c>
      <c r="N21" s="24">
        <v>6877398</v>
      </c>
      <c r="O21" s="24">
        <v>1904485</v>
      </c>
      <c r="P21" s="24">
        <v>1904485</v>
      </c>
      <c r="Q21" s="24"/>
      <c r="R21" s="24">
        <v>3808970</v>
      </c>
      <c r="S21" s="24"/>
      <c r="T21" s="24"/>
      <c r="U21" s="24"/>
      <c r="V21" s="24"/>
      <c r="W21" s="24">
        <v>13573265</v>
      </c>
      <c r="X21" s="24">
        <v>16723170</v>
      </c>
      <c r="Y21" s="24">
        <v>-3149905</v>
      </c>
      <c r="Z21" s="6">
        <v>-18.84</v>
      </c>
      <c r="AA21" s="22">
        <v>22297557</v>
      </c>
    </row>
    <row r="22" spans="1:27" ht="12.75">
      <c r="A22" s="5" t="s">
        <v>48</v>
      </c>
      <c r="B22" s="3"/>
      <c r="C22" s="25">
        <v>3232849</v>
      </c>
      <c r="D22" s="25"/>
      <c r="E22" s="26">
        <v>2169294</v>
      </c>
      <c r="F22" s="27">
        <v>3824662</v>
      </c>
      <c r="G22" s="27">
        <v>302372</v>
      </c>
      <c r="H22" s="27">
        <v>332669</v>
      </c>
      <c r="I22" s="27"/>
      <c r="J22" s="27">
        <v>635041</v>
      </c>
      <c r="K22" s="27">
        <v>625515</v>
      </c>
      <c r="L22" s="27">
        <v>297289</v>
      </c>
      <c r="M22" s="27">
        <v>233148</v>
      </c>
      <c r="N22" s="27">
        <v>1155952</v>
      </c>
      <c r="O22" s="27">
        <v>233148</v>
      </c>
      <c r="P22" s="27">
        <v>233148</v>
      </c>
      <c r="Q22" s="27"/>
      <c r="R22" s="27">
        <v>466296</v>
      </c>
      <c r="S22" s="27"/>
      <c r="T22" s="27"/>
      <c r="U22" s="27"/>
      <c r="V22" s="27"/>
      <c r="W22" s="27">
        <v>2257289</v>
      </c>
      <c r="X22" s="27">
        <v>2868496</v>
      </c>
      <c r="Y22" s="27">
        <v>-611207</v>
      </c>
      <c r="Z22" s="7">
        <v>-21.31</v>
      </c>
      <c r="AA22" s="25">
        <v>3824662</v>
      </c>
    </row>
    <row r="23" spans="1:27" ht="12.75">
      <c r="A23" s="5" t="s">
        <v>49</v>
      </c>
      <c r="B23" s="3"/>
      <c r="C23" s="22">
        <v>9248958</v>
      </c>
      <c r="D23" s="22"/>
      <c r="E23" s="23">
        <v>8512840</v>
      </c>
      <c r="F23" s="24">
        <v>10266346</v>
      </c>
      <c r="G23" s="24">
        <v>837392</v>
      </c>
      <c r="H23" s="24">
        <v>838681</v>
      </c>
      <c r="I23" s="24"/>
      <c r="J23" s="24">
        <v>1676073</v>
      </c>
      <c r="K23" s="24">
        <v>1679033</v>
      </c>
      <c r="L23" s="24">
        <v>831855</v>
      </c>
      <c r="M23" s="24">
        <v>1063161</v>
      </c>
      <c r="N23" s="24">
        <v>3574049</v>
      </c>
      <c r="O23" s="24">
        <v>1063161</v>
      </c>
      <c r="P23" s="24">
        <v>1063161</v>
      </c>
      <c r="Q23" s="24"/>
      <c r="R23" s="24">
        <v>2126322</v>
      </c>
      <c r="S23" s="24"/>
      <c r="T23" s="24"/>
      <c r="U23" s="24"/>
      <c r="V23" s="24"/>
      <c r="W23" s="24">
        <v>7376444</v>
      </c>
      <c r="X23" s="24">
        <v>7699762</v>
      </c>
      <c r="Y23" s="24">
        <v>-323318</v>
      </c>
      <c r="Z23" s="6">
        <v>-4.2</v>
      </c>
      <c r="AA23" s="22">
        <v>10266346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207666926</v>
      </c>
      <c r="D25" s="40">
        <f>+D5+D9+D15+D19+D24</f>
        <v>0</v>
      </c>
      <c r="E25" s="41">
        <f t="shared" si="4"/>
        <v>222873896</v>
      </c>
      <c r="F25" s="42">
        <f t="shared" si="4"/>
        <v>226876427</v>
      </c>
      <c r="G25" s="42">
        <f t="shared" si="4"/>
        <v>52200518</v>
      </c>
      <c r="H25" s="42">
        <f t="shared" si="4"/>
        <v>6976351</v>
      </c>
      <c r="I25" s="42">
        <f t="shared" si="4"/>
        <v>0</v>
      </c>
      <c r="J25" s="42">
        <f t="shared" si="4"/>
        <v>59176869</v>
      </c>
      <c r="K25" s="42">
        <f t="shared" si="4"/>
        <v>15945153</v>
      </c>
      <c r="L25" s="42">
        <f t="shared" si="4"/>
        <v>9321614</v>
      </c>
      <c r="M25" s="42">
        <f t="shared" si="4"/>
        <v>32780470</v>
      </c>
      <c r="N25" s="42">
        <f t="shared" si="4"/>
        <v>58047237</v>
      </c>
      <c r="O25" s="42">
        <f t="shared" si="4"/>
        <v>32780470</v>
      </c>
      <c r="P25" s="42">
        <f t="shared" si="4"/>
        <v>32780470</v>
      </c>
      <c r="Q25" s="42">
        <f t="shared" si="4"/>
        <v>0</v>
      </c>
      <c r="R25" s="42">
        <f t="shared" si="4"/>
        <v>65560940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182785046</v>
      </c>
      <c r="X25" s="42">
        <f t="shared" si="4"/>
        <v>170157320</v>
      </c>
      <c r="Y25" s="42">
        <f t="shared" si="4"/>
        <v>12627726</v>
      </c>
      <c r="Z25" s="43">
        <f>+IF(X25&lt;&gt;0,+(Y25/X25)*100,0)</f>
        <v>7.421206445893717</v>
      </c>
      <c r="AA25" s="40">
        <f>+AA5+AA9+AA15+AA19+AA24</f>
        <v>226876427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61832483</v>
      </c>
      <c r="D28" s="19">
        <f>SUM(D29:D31)</f>
        <v>0</v>
      </c>
      <c r="E28" s="20">
        <f t="shared" si="5"/>
        <v>77511816</v>
      </c>
      <c r="F28" s="21">
        <f t="shared" si="5"/>
        <v>79589485</v>
      </c>
      <c r="G28" s="21">
        <f t="shared" si="5"/>
        <v>4241171</v>
      </c>
      <c r="H28" s="21">
        <f t="shared" si="5"/>
        <v>5669091</v>
      </c>
      <c r="I28" s="21">
        <f t="shared" si="5"/>
        <v>0</v>
      </c>
      <c r="J28" s="21">
        <f t="shared" si="5"/>
        <v>9910262</v>
      </c>
      <c r="K28" s="21">
        <f t="shared" si="5"/>
        <v>11913691</v>
      </c>
      <c r="L28" s="21">
        <f t="shared" si="5"/>
        <v>5198439</v>
      </c>
      <c r="M28" s="21">
        <f t="shared" si="5"/>
        <v>7818733</v>
      </c>
      <c r="N28" s="21">
        <f t="shared" si="5"/>
        <v>24930863</v>
      </c>
      <c r="O28" s="21">
        <f t="shared" si="5"/>
        <v>7818733</v>
      </c>
      <c r="P28" s="21">
        <f t="shared" si="5"/>
        <v>7818733</v>
      </c>
      <c r="Q28" s="21">
        <f t="shared" si="5"/>
        <v>0</v>
      </c>
      <c r="R28" s="21">
        <f t="shared" si="5"/>
        <v>15637466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50478591</v>
      </c>
      <c r="X28" s="21">
        <f t="shared" si="5"/>
        <v>59692096</v>
      </c>
      <c r="Y28" s="21">
        <f t="shared" si="5"/>
        <v>-9213505</v>
      </c>
      <c r="Z28" s="4">
        <f>+IF(X28&lt;&gt;0,+(Y28/X28)*100,0)</f>
        <v>-15.435050228425554</v>
      </c>
      <c r="AA28" s="19">
        <f>SUM(AA29:AA31)</f>
        <v>79589485</v>
      </c>
    </row>
    <row r="29" spans="1:27" ht="12.75">
      <c r="A29" s="5" t="s">
        <v>32</v>
      </c>
      <c r="B29" s="3"/>
      <c r="C29" s="22">
        <v>8819888</v>
      </c>
      <c r="D29" s="22"/>
      <c r="E29" s="23">
        <v>10779140</v>
      </c>
      <c r="F29" s="24">
        <v>9893316</v>
      </c>
      <c r="G29" s="24">
        <v>685275</v>
      </c>
      <c r="H29" s="24">
        <v>1018546</v>
      </c>
      <c r="I29" s="24"/>
      <c r="J29" s="24">
        <v>1703821</v>
      </c>
      <c r="K29" s="24">
        <v>1615882</v>
      </c>
      <c r="L29" s="24">
        <v>889677</v>
      </c>
      <c r="M29" s="24">
        <v>1213896</v>
      </c>
      <c r="N29" s="24">
        <v>3719455</v>
      </c>
      <c r="O29" s="24">
        <v>1213896</v>
      </c>
      <c r="P29" s="24">
        <v>1213896</v>
      </c>
      <c r="Q29" s="24"/>
      <c r="R29" s="24">
        <v>2427792</v>
      </c>
      <c r="S29" s="24"/>
      <c r="T29" s="24"/>
      <c r="U29" s="24"/>
      <c r="V29" s="24"/>
      <c r="W29" s="24">
        <v>7851068</v>
      </c>
      <c r="X29" s="24">
        <v>7419990</v>
      </c>
      <c r="Y29" s="24">
        <v>431078</v>
      </c>
      <c r="Z29" s="6">
        <v>5.81</v>
      </c>
      <c r="AA29" s="22">
        <v>9893316</v>
      </c>
    </row>
    <row r="30" spans="1:27" ht="12.75">
      <c r="A30" s="5" t="s">
        <v>33</v>
      </c>
      <c r="B30" s="3"/>
      <c r="C30" s="25">
        <v>53012595</v>
      </c>
      <c r="D30" s="25"/>
      <c r="E30" s="26">
        <v>66732676</v>
      </c>
      <c r="F30" s="27">
        <v>69696169</v>
      </c>
      <c r="G30" s="27">
        <v>3555896</v>
      </c>
      <c r="H30" s="27">
        <v>4650545</v>
      </c>
      <c r="I30" s="27"/>
      <c r="J30" s="27">
        <v>8206441</v>
      </c>
      <c r="K30" s="27">
        <v>10297809</v>
      </c>
      <c r="L30" s="27">
        <v>4308762</v>
      </c>
      <c r="M30" s="27">
        <v>6604837</v>
      </c>
      <c r="N30" s="27">
        <v>21211408</v>
      </c>
      <c r="O30" s="27">
        <v>6604837</v>
      </c>
      <c r="P30" s="27">
        <v>6604837</v>
      </c>
      <c r="Q30" s="27"/>
      <c r="R30" s="27">
        <v>13209674</v>
      </c>
      <c r="S30" s="27"/>
      <c r="T30" s="27"/>
      <c r="U30" s="27"/>
      <c r="V30" s="27"/>
      <c r="W30" s="27">
        <v>42627523</v>
      </c>
      <c r="X30" s="27">
        <v>52272106</v>
      </c>
      <c r="Y30" s="27">
        <v>-9644583</v>
      </c>
      <c r="Z30" s="7">
        <v>-18.45</v>
      </c>
      <c r="AA30" s="25">
        <v>69696169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2885091</v>
      </c>
      <c r="D32" s="19">
        <f>SUM(D33:D37)</f>
        <v>0</v>
      </c>
      <c r="E32" s="20">
        <f t="shared" si="6"/>
        <v>3511257</v>
      </c>
      <c r="F32" s="21">
        <f t="shared" si="6"/>
        <v>3299714</v>
      </c>
      <c r="G32" s="21">
        <f t="shared" si="6"/>
        <v>374382</v>
      </c>
      <c r="H32" s="21">
        <f t="shared" si="6"/>
        <v>292434</v>
      </c>
      <c r="I32" s="21">
        <f t="shared" si="6"/>
        <v>0</v>
      </c>
      <c r="J32" s="21">
        <f t="shared" si="6"/>
        <v>666816</v>
      </c>
      <c r="K32" s="21">
        <f t="shared" si="6"/>
        <v>1166959</v>
      </c>
      <c r="L32" s="21">
        <f t="shared" si="6"/>
        <v>294107</v>
      </c>
      <c r="M32" s="21">
        <f t="shared" si="6"/>
        <v>222385</v>
      </c>
      <c r="N32" s="21">
        <f t="shared" si="6"/>
        <v>1683451</v>
      </c>
      <c r="O32" s="21">
        <f t="shared" si="6"/>
        <v>222385</v>
      </c>
      <c r="P32" s="21">
        <f t="shared" si="6"/>
        <v>222385</v>
      </c>
      <c r="Q32" s="21">
        <f t="shared" si="6"/>
        <v>0</v>
      </c>
      <c r="R32" s="21">
        <f t="shared" si="6"/>
        <v>444770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2795037</v>
      </c>
      <c r="X32" s="21">
        <f t="shared" si="6"/>
        <v>2474786</v>
      </c>
      <c r="Y32" s="21">
        <f t="shared" si="6"/>
        <v>320251</v>
      </c>
      <c r="Z32" s="4">
        <f>+IF(X32&lt;&gt;0,+(Y32/X32)*100,0)</f>
        <v>12.940553243795625</v>
      </c>
      <c r="AA32" s="19">
        <f>SUM(AA33:AA37)</f>
        <v>3299714</v>
      </c>
    </row>
    <row r="33" spans="1:27" ht="12.75">
      <c r="A33" s="5" t="s">
        <v>36</v>
      </c>
      <c r="B33" s="3"/>
      <c r="C33" s="22">
        <v>2916220</v>
      </c>
      <c r="D33" s="22"/>
      <c r="E33" s="23">
        <v>3187395</v>
      </c>
      <c r="F33" s="24">
        <v>2397240</v>
      </c>
      <c r="G33" s="24">
        <v>340133</v>
      </c>
      <c r="H33" s="24">
        <v>251813</v>
      </c>
      <c r="I33" s="24"/>
      <c r="J33" s="24">
        <v>591946</v>
      </c>
      <c r="K33" s="24">
        <v>558385</v>
      </c>
      <c r="L33" s="24">
        <v>263049</v>
      </c>
      <c r="M33" s="24">
        <v>204969</v>
      </c>
      <c r="N33" s="24">
        <v>1026403</v>
      </c>
      <c r="O33" s="24">
        <v>204969</v>
      </c>
      <c r="P33" s="24">
        <v>204969</v>
      </c>
      <c r="Q33" s="24"/>
      <c r="R33" s="24">
        <v>409938</v>
      </c>
      <c r="S33" s="24"/>
      <c r="T33" s="24"/>
      <c r="U33" s="24"/>
      <c r="V33" s="24"/>
      <c r="W33" s="24">
        <v>2028287</v>
      </c>
      <c r="X33" s="24">
        <v>1797930</v>
      </c>
      <c r="Y33" s="24">
        <v>230357</v>
      </c>
      <c r="Z33" s="6">
        <v>12.81</v>
      </c>
      <c r="AA33" s="22">
        <v>2397240</v>
      </c>
    </row>
    <row r="34" spans="1:27" ht="12.75">
      <c r="A34" s="5" t="s">
        <v>37</v>
      </c>
      <c r="B34" s="3"/>
      <c r="C34" s="22">
        <v>-31129</v>
      </c>
      <c r="D34" s="22"/>
      <c r="E34" s="23">
        <v>323778</v>
      </c>
      <c r="F34" s="24">
        <v>684000</v>
      </c>
      <c r="G34" s="24">
        <v>17214</v>
      </c>
      <c r="H34" s="24">
        <v>23586</v>
      </c>
      <c r="I34" s="24"/>
      <c r="J34" s="24">
        <v>40800</v>
      </c>
      <c r="K34" s="24">
        <v>574504</v>
      </c>
      <c r="L34" s="24"/>
      <c r="M34" s="24"/>
      <c r="N34" s="24">
        <v>574504</v>
      </c>
      <c r="O34" s="24"/>
      <c r="P34" s="24"/>
      <c r="Q34" s="24"/>
      <c r="R34" s="24"/>
      <c r="S34" s="24"/>
      <c r="T34" s="24"/>
      <c r="U34" s="24"/>
      <c r="V34" s="24"/>
      <c r="W34" s="24">
        <v>615304</v>
      </c>
      <c r="X34" s="24">
        <v>513000</v>
      </c>
      <c r="Y34" s="24">
        <v>102304</v>
      </c>
      <c r="Z34" s="6">
        <v>19.94</v>
      </c>
      <c r="AA34" s="22">
        <v>684000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>
        <v>84</v>
      </c>
      <c r="F36" s="24">
        <v>218474</v>
      </c>
      <c r="G36" s="24">
        <v>17035</v>
      </c>
      <c r="H36" s="24">
        <v>17035</v>
      </c>
      <c r="I36" s="24"/>
      <c r="J36" s="24">
        <v>34070</v>
      </c>
      <c r="K36" s="24">
        <v>34070</v>
      </c>
      <c r="L36" s="24">
        <v>31058</v>
      </c>
      <c r="M36" s="24">
        <v>17416</v>
      </c>
      <c r="N36" s="24">
        <v>82544</v>
      </c>
      <c r="O36" s="24">
        <v>17416</v>
      </c>
      <c r="P36" s="24">
        <v>17416</v>
      </c>
      <c r="Q36" s="24"/>
      <c r="R36" s="24">
        <v>34832</v>
      </c>
      <c r="S36" s="24"/>
      <c r="T36" s="24"/>
      <c r="U36" s="24"/>
      <c r="V36" s="24"/>
      <c r="W36" s="24">
        <v>151446</v>
      </c>
      <c r="X36" s="24">
        <v>163856</v>
      </c>
      <c r="Y36" s="24">
        <v>-12410</v>
      </c>
      <c r="Z36" s="6">
        <v>-7.57</v>
      </c>
      <c r="AA36" s="22">
        <v>218474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6023537</v>
      </c>
      <c r="D38" s="19">
        <f>SUM(D39:D41)</f>
        <v>0</v>
      </c>
      <c r="E38" s="20">
        <f t="shared" si="7"/>
        <v>6598870</v>
      </c>
      <c r="F38" s="21">
        <f t="shared" si="7"/>
        <v>4446651</v>
      </c>
      <c r="G38" s="21">
        <f t="shared" si="7"/>
        <v>300816</v>
      </c>
      <c r="H38" s="21">
        <f t="shared" si="7"/>
        <v>312621</v>
      </c>
      <c r="I38" s="21">
        <f t="shared" si="7"/>
        <v>0</v>
      </c>
      <c r="J38" s="21">
        <f t="shared" si="7"/>
        <v>613437</v>
      </c>
      <c r="K38" s="21">
        <f t="shared" si="7"/>
        <v>811725</v>
      </c>
      <c r="L38" s="21">
        <f t="shared" si="7"/>
        <v>312990</v>
      </c>
      <c r="M38" s="21">
        <f t="shared" si="7"/>
        <v>329130</v>
      </c>
      <c r="N38" s="21">
        <f t="shared" si="7"/>
        <v>1453845</v>
      </c>
      <c r="O38" s="21">
        <f t="shared" si="7"/>
        <v>329130</v>
      </c>
      <c r="P38" s="21">
        <f t="shared" si="7"/>
        <v>329130</v>
      </c>
      <c r="Q38" s="21">
        <f t="shared" si="7"/>
        <v>0</v>
      </c>
      <c r="R38" s="21">
        <f t="shared" si="7"/>
        <v>658260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2725542</v>
      </c>
      <c r="X38" s="21">
        <f t="shared" si="7"/>
        <v>3334986</v>
      </c>
      <c r="Y38" s="21">
        <f t="shared" si="7"/>
        <v>-609444</v>
      </c>
      <c r="Z38" s="4">
        <f>+IF(X38&lt;&gt;0,+(Y38/X38)*100,0)</f>
        <v>-18.274259622079374</v>
      </c>
      <c r="AA38" s="19">
        <f>SUM(AA39:AA41)</f>
        <v>4446651</v>
      </c>
    </row>
    <row r="39" spans="1:27" ht="12.75">
      <c r="A39" s="5" t="s">
        <v>42</v>
      </c>
      <c r="B39" s="3"/>
      <c r="C39" s="22">
        <v>5093005</v>
      </c>
      <c r="D39" s="22"/>
      <c r="E39" s="23">
        <v>4601031</v>
      </c>
      <c r="F39" s="24">
        <v>2292279</v>
      </c>
      <c r="G39" s="24">
        <v>256652</v>
      </c>
      <c r="H39" s="24">
        <v>268457</v>
      </c>
      <c r="I39" s="24"/>
      <c r="J39" s="24">
        <v>525109</v>
      </c>
      <c r="K39" s="24">
        <v>685424</v>
      </c>
      <c r="L39" s="24">
        <v>267804</v>
      </c>
      <c r="M39" s="24">
        <v>283944</v>
      </c>
      <c r="N39" s="24">
        <v>1237172</v>
      </c>
      <c r="O39" s="24">
        <v>283944</v>
      </c>
      <c r="P39" s="24">
        <v>283944</v>
      </c>
      <c r="Q39" s="24"/>
      <c r="R39" s="24">
        <v>567888</v>
      </c>
      <c r="S39" s="24"/>
      <c r="T39" s="24"/>
      <c r="U39" s="24"/>
      <c r="V39" s="24"/>
      <c r="W39" s="24">
        <v>2330169</v>
      </c>
      <c r="X39" s="24">
        <v>1719210</v>
      </c>
      <c r="Y39" s="24">
        <v>610959</v>
      </c>
      <c r="Z39" s="6">
        <v>35.54</v>
      </c>
      <c r="AA39" s="22">
        <v>2292279</v>
      </c>
    </row>
    <row r="40" spans="1:27" ht="12.75">
      <c r="A40" s="5" t="s">
        <v>43</v>
      </c>
      <c r="B40" s="3"/>
      <c r="C40" s="22">
        <v>930532</v>
      </c>
      <c r="D40" s="22"/>
      <c r="E40" s="23">
        <v>1997839</v>
      </c>
      <c r="F40" s="24">
        <v>2154372</v>
      </c>
      <c r="G40" s="24">
        <v>44164</v>
      </c>
      <c r="H40" s="24">
        <v>44164</v>
      </c>
      <c r="I40" s="24"/>
      <c r="J40" s="24">
        <v>88328</v>
      </c>
      <c r="K40" s="24">
        <v>126301</v>
      </c>
      <c r="L40" s="24">
        <v>45186</v>
      </c>
      <c r="M40" s="24">
        <v>45186</v>
      </c>
      <c r="N40" s="24">
        <v>216673</v>
      </c>
      <c r="O40" s="24">
        <v>45186</v>
      </c>
      <c r="P40" s="24">
        <v>45186</v>
      </c>
      <c r="Q40" s="24"/>
      <c r="R40" s="24">
        <v>90372</v>
      </c>
      <c r="S40" s="24"/>
      <c r="T40" s="24"/>
      <c r="U40" s="24"/>
      <c r="V40" s="24"/>
      <c r="W40" s="24">
        <v>395373</v>
      </c>
      <c r="X40" s="24">
        <v>1615776</v>
      </c>
      <c r="Y40" s="24">
        <v>-1220403</v>
      </c>
      <c r="Z40" s="6">
        <v>-75.53</v>
      </c>
      <c r="AA40" s="22">
        <v>2154372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70178284</v>
      </c>
      <c r="D42" s="19">
        <f>SUM(D43:D46)</f>
        <v>0</v>
      </c>
      <c r="E42" s="20">
        <f t="shared" si="8"/>
        <v>108714130</v>
      </c>
      <c r="F42" s="21">
        <f t="shared" si="8"/>
        <v>85933578</v>
      </c>
      <c r="G42" s="21">
        <f t="shared" si="8"/>
        <v>6258368</v>
      </c>
      <c r="H42" s="21">
        <f t="shared" si="8"/>
        <v>2901010</v>
      </c>
      <c r="I42" s="21">
        <f t="shared" si="8"/>
        <v>0</v>
      </c>
      <c r="J42" s="21">
        <f t="shared" si="8"/>
        <v>9159378</v>
      </c>
      <c r="K42" s="21">
        <f t="shared" si="8"/>
        <v>12818012</v>
      </c>
      <c r="L42" s="21">
        <f t="shared" si="8"/>
        <v>6835209</v>
      </c>
      <c r="M42" s="21">
        <f t="shared" si="8"/>
        <v>3901760</v>
      </c>
      <c r="N42" s="21">
        <f t="shared" si="8"/>
        <v>23554981</v>
      </c>
      <c r="O42" s="21">
        <f t="shared" si="8"/>
        <v>3901760</v>
      </c>
      <c r="P42" s="21">
        <f t="shared" si="8"/>
        <v>3901760</v>
      </c>
      <c r="Q42" s="21">
        <f t="shared" si="8"/>
        <v>0</v>
      </c>
      <c r="R42" s="21">
        <f t="shared" si="8"/>
        <v>7803520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40517879</v>
      </c>
      <c r="X42" s="21">
        <f t="shared" si="8"/>
        <v>64450170</v>
      </c>
      <c r="Y42" s="21">
        <f t="shared" si="8"/>
        <v>-23932291</v>
      </c>
      <c r="Z42" s="4">
        <f>+IF(X42&lt;&gt;0,+(Y42/X42)*100,0)</f>
        <v>-37.1330145444147</v>
      </c>
      <c r="AA42" s="19">
        <f>SUM(AA43:AA46)</f>
        <v>85933578</v>
      </c>
    </row>
    <row r="43" spans="1:27" ht="12.75">
      <c r="A43" s="5" t="s">
        <v>46</v>
      </c>
      <c r="B43" s="3"/>
      <c r="C43" s="22">
        <v>36466004</v>
      </c>
      <c r="D43" s="22"/>
      <c r="E43" s="23">
        <v>39601931</v>
      </c>
      <c r="F43" s="24">
        <v>34744981</v>
      </c>
      <c r="G43" s="24">
        <v>3885755</v>
      </c>
      <c r="H43" s="24">
        <v>792348</v>
      </c>
      <c r="I43" s="24"/>
      <c r="J43" s="24">
        <v>4678103</v>
      </c>
      <c r="K43" s="24">
        <v>6965172</v>
      </c>
      <c r="L43" s="24">
        <v>4381577</v>
      </c>
      <c r="M43" s="24">
        <v>837561</v>
      </c>
      <c r="N43" s="24">
        <v>12184310</v>
      </c>
      <c r="O43" s="24">
        <v>837561</v>
      </c>
      <c r="P43" s="24">
        <v>837561</v>
      </c>
      <c r="Q43" s="24"/>
      <c r="R43" s="24">
        <v>1675122</v>
      </c>
      <c r="S43" s="24"/>
      <c r="T43" s="24"/>
      <c r="U43" s="24"/>
      <c r="V43" s="24"/>
      <c r="W43" s="24">
        <v>18537535</v>
      </c>
      <c r="X43" s="24">
        <v>26058730</v>
      </c>
      <c r="Y43" s="24">
        <v>-7521195</v>
      </c>
      <c r="Z43" s="6">
        <v>-28.86</v>
      </c>
      <c r="AA43" s="22">
        <v>34744981</v>
      </c>
    </row>
    <row r="44" spans="1:27" ht="12.75">
      <c r="A44" s="5" t="s">
        <v>47</v>
      </c>
      <c r="B44" s="3"/>
      <c r="C44" s="22">
        <v>22173261</v>
      </c>
      <c r="D44" s="22"/>
      <c r="E44" s="23">
        <v>43810559</v>
      </c>
      <c r="F44" s="24">
        <v>27541698</v>
      </c>
      <c r="G44" s="24">
        <v>1165935</v>
      </c>
      <c r="H44" s="24">
        <v>1117765</v>
      </c>
      <c r="I44" s="24"/>
      <c r="J44" s="24">
        <v>2283700</v>
      </c>
      <c r="K44" s="24">
        <v>3520212</v>
      </c>
      <c r="L44" s="24">
        <v>1352096</v>
      </c>
      <c r="M44" s="24">
        <v>1946398</v>
      </c>
      <c r="N44" s="24">
        <v>6818706</v>
      </c>
      <c r="O44" s="24">
        <v>1946398</v>
      </c>
      <c r="P44" s="24">
        <v>1946398</v>
      </c>
      <c r="Q44" s="24"/>
      <c r="R44" s="24">
        <v>3892796</v>
      </c>
      <c r="S44" s="24"/>
      <c r="T44" s="24"/>
      <c r="U44" s="24"/>
      <c r="V44" s="24"/>
      <c r="W44" s="24">
        <v>12995202</v>
      </c>
      <c r="X44" s="24">
        <v>20656275</v>
      </c>
      <c r="Y44" s="24">
        <v>-7661073</v>
      </c>
      <c r="Z44" s="6">
        <v>-37.09</v>
      </c>
      <c r="AA44" s="22">
        <v>27541698</v>
      </c>
    </row>
    <row r="45" spans="1:27" ht="12.75">
      <c r="A45" s="5" t="s">
        <v>48</v>
      </c>
      <c r="B45" s="3"/>
      <c r="C45" s="25">
        <v>2304807</v>
      </c>
      <c r="D45" s="25"/>
      <c r="E45" s="26">
        <v>5753017</v>
      </c>
      <c r="F45" s="27">
        <v>4394873</v>
      </c>
      <c r="G45" s="27">
        <v>216691</v>
      </c>
      <c r="H45" s="27">
        <v>199641</v>
      </c>
      <c r="I45" s="27"/>
      <c r="J45" s="27">
        <v>416332</v>
      </c>
      <c r="K45" s="27">
        <v>730617</v>
      </c>
      <c r="L45" s="27">
        <v>272071</v>
      </c>
      <c r="M45" s="27">
        <v>299573</v>
      </c>
      <c r="N45" s="27">
        <v>1302261</v>
      </c>
      <c r="O45" s="27">
        <v>299573</v>
      </c>
      <c r="P45" s="27">
        <v>299573</v>
      </c>
      <c r="Q45" s="27"/>
      <c r="R45" s="27">
        <v>599146</v>
      </c>
      <c r="S45" s="27"/>
      <c r="T45" s="27"/>
      <c r="U45" s="27"/>
      <c r="V45" s="27"/>
      <c r="W45" s="27">
        <v>2317739</v>
      </c>
      <c r="X45" s="27">
        <v>3296150</v>
      </c>
      <c r="Y45" s="27">
        <v>-978411</v>
      </c>
      <c r="Z45" s="7">
        <v>-29.68</v>
      </c>
      <c r="AA45" s="25">
        <v>4394873</v>
      </c>
    </row>
    <row r="46" spans="1:27" ht="12.75">
      <c r="A46" s="5" t="s">
        <v>49</v>
      </c>
      <c r="B46" s="3"/>
      <c r="C46" s="22">
        <v>9234212</v>
      </c>
      <c r="D46" s="22"/>
      <c r="E46" s="23">
        <v>19548623</v>
      </c>
      <c r="F46" s="24">
        <v>19252026</v>
      </c>
      <c r="G46" s="24">
        <v>989987</v>
      </c>
      <c r="H46" s="24">
        <v>791256</v>
      </c>
      <c r="I46" s="24"/>
      <c r="J46" s="24">
        <v>1781243</v>
      </c>
      <c r="K46" s="24">
        <v>1602011</v>
      </c>
      <c r="L46" s="24">
        <v>829465</v>
      </c>
      <c r="M46" s="24">
        <v>818228</v>
      </c>
      <c r="N46" s="24">
        <v>3249704</v>
      </c>
      <c r="O46" s="24">
        <v>818228</v>
      </c>
      <c r="P46" s="24">
        <v>818228</v>
      </c>
      <c r="Q46" s="24"/>
      <c r="R46" s="24">
        <v>1636456</v>
      </c>
      <c r="S46" s="24"/>
      <c r="T46" s="24"/>
      <c r="U46" s="24"/>
      <c r="V46" s="24"/>
      <c r="W46" s="24">
        <v>6667403</v>
      </c>
      <c r="X46" s="24">
        <v>14439015</v>
      </c>
      <c r="Y46" s="24">
        <v>-7771612</v>
      </c>
      <c r="Z46" s="6">
        <v>-53.82</v>
      </c>
      <c r="AA46" s="22">
        <v>19252026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140919395</v>
      </c>
      <c r="D48" s="40">
        <f>+D28+D32+D38+D42+D47</f>
        <v>0</v>
      </c>
      <c r="E48" s="41">
        <f t="shared" si="9"/>
        <v>196336073</v>
      </c>
      <c r="F48" s="42">
        <f t="shared" si="9"/>
        <v>173269428</v>
      </c>
      <c r="G48" s="42">
        <f t="shared" si="9"/>
        <v>11174737</v>
      </c>
      <c r="H48" s="42">
        <f t="shared" si="9"/>
        <v>9175156</v>
      </c>
      <c r="I48" s="42">
        <f t="shared" si="9"/>
        <v>0</v>
      </c>
      <c r="J48" s="42">
        <f t="shared" si="9"/>
        <v>20349893</v>
      </c>
      <c r="K48" s="42">
        <f t="shared" si="9"/>
        <v>26710387</v>
      </c>
      <c r="L48" s="42">
        <f t="shared" si="9"/>
        <v>12640745</v>
      </c>
      <c r="M48" s="42">
        <f t="shared" si="9"/>
        <v>12272008</v>
      </c>
      <c r="N48" s="42">
        <f t="shared" si="9"/>
        <v>51623140</v>
      </c>
      <c r="O48" s="42">
        <f t="shared" si="9"/>
        <v>12272008</v>
      </c>
      <c r="P48" s="42">
        <f t="shared" si="9"/>
        <v>12272008</v>
      </c>
      <c r="Q48" s="42">
        <f t="shared" si="9"/>
        <v>0</v>
      </c>
      <c r="R48" s="42">
        <f t="shared" si="9"/>
        <v>24544016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96517049</v>
      </c>
      <c r="X48" s="42">
        <f t="shared" si="9"/>
        <v>129952038</v>
      </c>
      <c r="Y48" s="42">
        <f t="shared" si="9"/>
        <v>-33434989</v>
      </c>
      <c r="Z48" s="43">
        <f>+IF(X48&lt;&gt;0,+(Y48/X48)*100,0)</f>
        <v>-25.728714620081604</v>
      </c>
      <c r="AA48" s="40">
        <f>+AA28+AA32+AA38+AA42+AA47</f>
        <v>173269428</v>
      </c>
    </row>
    <row r="49" spans="1:27" ht="12.75">
      <c r="A49" s="14" t="s">
        <v>88</v>
      </c>
      <c r="B49" s="15"/>
      <c r="C49" s="44">
        <f aca="true" t="shared" si="10" ref="C49:Y49">+C25-C48</f>
        <v>66747531</v>
      </c>
      <c r="D49" s="44">
        <f>+D25-D48</f>
        <v>0</v>
      </c>
      <c r="E49" s="45">
        <f t="shared" si="10"/>
        <v>26537823</v>
      </c>
      <c r="F49" s="46">
        <f t="shared" si="10"/>
        <v>53606999</v>
      </c>
      <c r="G49" s="46">
        <f t="shared" si="10"/>
        <v>41025781</v>
      </c>
      <c r="H49" s="46">
        <f t="shared" si="10"/>
        <v>-2198805</v>
      </c>
      <c r="I49" s="46">
        <f t="shared" si="10"/>
        <v>0</v>
      </c>
      <c r="J49" s="46">
        <f t="shared" si="10"/>
        <v>38826976</v>
      </c>
      <c r="K49" s="46">
        <f t="shared" si="10"/>
        <v>-10765234</v>
      </c>
      <c r="L49" s="46">
        <f t="shared" si="10"/>
        <v>-3319131</v>
      </c>
      <c r="M49" s="46">
        <f t="shared" si="10"/>
        <v>20508462</v>
      </c>
      <c r="N49" s="46">
        <f t="shared" si="10"/>
        <v>6424097</v>
      </c>
      <c r="O49" s="46">
        <f t="shared" si="10"/>
        <v>20508462</v>
      </c>
      <c r="P49" s="46">
        <f t="shared" si="10"/>
        <v>20508462</v>
      </c>
      <c r="Q49" s="46">
        <f t="shared" si="10"/>
        <v>0</v>
      </c>
      <c r="R49" s="46">
        <f t="shared" si="10"/>
        <v>41016924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86267997</v>
      </c>
      <c r="X49" s="46">
        <f>IF(F25=F48,0,X25-X48)</f>
        <v>40205282</v>
      </c>
      <c r="Y49" s="46">
        <f t="shared" si="10"/>
        <v>46062715</v>
      </c>
      <c r="Z49" s="47">
        <f>+IF(X49&lt;&gt;0,+(Y49/X49)*100,0)</f>
        <v>114.56881461495531</v>
      </c>
      <c r="AA49" s="44">
        <f>+AA25-AA48</f>
        <v>53606999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70587403</v>
      </c>
      <c r="D5" s="19">
        <f>SUM(D6:D8)</f>
        <v>0</v>
      </c>
      <c r="E5" s="20">
        <f t="shared" si="0"/>
        <v>104636716</v>
      </c>
      <c r="F5" s="21">
        <f t="shared" si="0"/>
        <v>83427486</v>
      </c>
      <c r="G5" s="21">
        <f t="shared" si="0"/>
        <v>38702721</v>
      </c>
      <c r="H5" s="21">
        <f t="shared" si="0"/>
        <v>4726071</v>
      </c>
      <c r="I5" s="21">
        <f t="shared" si="0"/>
        <v>4651399</v>
      </c>
      <c r="J5" s="21">
        <f t="shared" si="0"/>
        <v>48080191</v>
      </c>
      <c r="K5" s="21">
        <f t="shared" si="0"/>
        <v>-1371856</v>
      </c>
      <c r="L5" s="21">
        <f t="shared" si="0"/>
        <v>3091498</v>
      </c>
      <c r="M5" s="21">
        <f t="shared" si="0"/>
        <v>10429284</v>
      </c>
      <c r="N5" s="21">
        <f t="shared" si="0"/>
        <v>12148926</v>
      </c>
      <c r="O5" s="21">
        <f t="shared" si="0"/>
        <v>3351779</v>
      </c>
      <c r="P5" s="21">
        <f t="shared" si="0"/>
        <v>3698154</v>
      </c>
      <c r="Q5" s="21">
        <f t="shared" si="0"/>
        <v>7697992</v>
      </c>
      <c r="R5" s="21">
        <f t="shared" si="0"/>
        <v>14747925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74977042</v>
      </c>
      <c r="X5" s="21">
        <f t="shared" si="0"/>
        <v>63706221</v>
      </c>
      <c r="Y5" s="21">
        <f t="shared" si="0"/>
        <v>11270821</v>
      </c>
      <c r="Z5" s="4">
        <f>+IF(X5&lt;&gt;0,+(Y5/X5)*100,0)</f>
        <v>17.69186874230069</v>
      </c>
      <c r="AA5" s="19">
        <f>SUM(AA6:AA8)</f>
        <v>83427486</v>
      </c>
    </row>
    <row r="6" spans="1:27" ht="12.75">
      <c r="A6" s="5" t="s">
        <v>32</v>
      </c>
      <c r="B6" s="3"/>
      <c r="C6" s="22">
        <v>5912265</v>
      </c>
      <c r="D6" s="22"/>
      <c r="E6" s="23">
        <v>6826000</v>
      </c>
      <c r="F6" s="24">
        <v>10601770</v>
      </c>
      <c r="G6" s="24">
        <v>2844188</v>
      </c>
      <c r="H6" s="24"/>
      <c r="I6" s="24">
        <v>3775770</v>
      </c>
      <c r="J6" s="24">
        <v>6619958</v>
      </c>
      <c r="K6" s="24"/>
      <c r="L6" s="24"/>
      <c r="M6" s="24">
        <v>2275333</v>
      </c>
      <c r="N6" s="24">
        <v>2275333</v>
      </c>
      <c r="O6" s="24"/>
      <c r="P6" s="24"/>
      <c r="Q6" s="24">
        <v>1706479</v>
      </c>
      <c r="R6" s="24">
        <v>1706479</v>
      </c>
      <c r="S6" s="24"/>
      <c r="T6" s="24"/>
      <c r="U6" s="24"/>
      <c r="V6" s="24"/>
      <c r="W6" s="24">
        <v>10601770</v>
      </c>
      <c r="X6" s="24">
        <v>7007382</v>
      </c>
      <c r="Y6" s="24">
        <v>3594388</v>
      </c>
      <c r="Z6" s="6">
        <v>51.29</v>
      </c>
      <c r="AA6" s="22">
        <v>10601770</v>
      </c>
    </row>
    <row r="7" spans="1:27" ht="12.75">
      <c r="A7" s="5" t="s">
        <v>33</v>
      </c>
      <c r="B7" s="3"/>
      <c r="C7" s="25">
        <v>64675138</v>
      </c>
      <c r="D7" s="25"/>
      <c r="E7" s="26">
        <v>97810716</v>
      </c>
      <c r="F7" s="27">
        <v>72825716</v>
      </c>
      <c r="G7" s="27">
        <v>35858533</v>
      </c>
      <c r="H7" s="27">
        <v>4726071</v>
      </c>
      <c r="I7" s="27">
        <v>875629</v>
      </c>
      <c r="J7" s="27">
        <v>41460233</v>
      </c>
      <c r="K7" s="27">
        <v>-1371856</v>
      </c>
      <c r="L7" s="27">
        <v>3091498</v>
      </c>
      <c r="M7" s="27">
        <v>8153951</v>
      </c>
      <c r="N7" s="27">
        <v>9873593</v>
      </c>
      <c r="O7" s="27">
        <v>3351779</v>
      </c>
      <c r="P7" s="27">
        <v>3698154</v>
      </c>
      <c r="Q7" s="27">
        <v>5991513</v>
      </c>
      <c r="R7" s="27">
        <v>13041446</v>
      </c>
      <c r="S7" s="27"/>
      <c r="T7" s="27"/>
      <c r="U7" s="27"/>
      <c r="V7" s="27"/>
      <c r="W7" s="27">
        <v>64375272</v>
      </c>
      <c r="X7" s="27">
        <v>56698839</v>
      </c>
      <c r="Y7" s="27">
        <v>7676433</v>
      </c>
      <c r="Z7" s="7">
        <v>13.54</v>
      </c>
      <c r="AA7" s="25">
        <v>72825716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23442164</v>
      </c>
      <c r="D9" s="19">
        <f>SUM(D10:D14)</f>
        <v>0</v>
      </c>
      <c r="E9" s="20">
        <f t="shared" si="1"/>
        <v>22223724</v>
      </c>
      <c r="F9" s="21">
        <f t="shared" si="1"/>
        <v>20888434</v>
      </c>
      <c r="G9" s="21">
        <f t="shared" si="1"/>
        <v>2132626</v>
      </c>
      <c r="H9" s="21">
        <f t="shared" si="1"/>
        <v>1405656</v>
      </c>
      <c r="I9" s="21">
        <f t="shared" si="1"/>
        <v>1598479</v>
      </c>
      <c r="J9" s="21">
        <f t="shared" si="1"/>
        <v>5136761</v>
      </c>
      <c r="K9" s="21">
        <f t="shared" si="1"/>
        <v>2464990</v>
      </c>
      <c r="L9" s="21">
        <f t="shared" si="1"/>
        <v>1507378</v>
      </c>
      <c r="M9" s="21">
        <f t="shared" si="1"/>
        <v>1871061</v>
      </c>
      <c r="N9" s="21">
        <f t="shared" si="1"/>
        <v>5843429</v>
      </c>
      <c r="O9" s="21">
        <f t="shared" si="1"/>
        <v>531775</v>
      </c>
      <c r="P9" s="21">
        <f t="shared" si="1"/>
        <v>1483345</v>
      </c>
      <c r="Q9" s="21">
        <f t="shared" si="1"/>
        <v>1631355</v>
      </c>
      <c r="R9" s="21">
        <f t="shared" si="1"/>
        <v>3646475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14626665</v>
      </c>
      <c r="X9" s="21">
        <f t="shared" si="1"/>
        <v>15833481</v>
      </c>
      <c r="Y9" s="21">
        <f t="shared" si="1"/>
        <v>-1206816</v>
      </c>
      <c r="Z9" s="4">
        <f>+IF(X9&lt;&gt;0,+(Y9/X9)*100,0)</f>
        <v>-7.621924704996961</v>
      </c>
      <c r="AA9" s="19">
        <f>SUM(AA10:AA14)</f>
        <v>20888434</v>
      </c>
    </row>
    <row r="10" spans="1:27" ht="12.75">
      <c r="A10" s="5" t="s">
        <v>36</v>
      </c>
      <c r="B10" s="3"/>
      <c r="C10" s="22">
        <v>10746299</v>
      </c>
      <c r="D10" s="22"/>
      <c r="E10" s="23">
        <v>4986081</v>
      </c>
      <c r="F10" s="24">
        <v>3659291</v>
      </c>
      <c r="G10" s="24">
        <v>631529</v>
      </c>
      <c r="H10" s="24">
        <v>896882</v>
      </c>
      <c r="I10" s="24">
        <v>-105950</v>
      </c>
      <c r="J10" s="24">
        <v>1422461</v>
      </c>
      <c r="K10" s="24">
        <v>136802</v>
      </c>
      <c r="L10" s="24">
        <v>128889</v>
      </c>
      <c r="M10" s="24">
        <v>567071</v>
      </c>
      <c r="N10" s="24">
        <v>832762</v>
      </c>
      <c r="O10" s="24">
        <v>157909</v>
      </c>
      <c r="P10" s="24">
        <v>102761</v>
      </c>
      <c r="Q10" s="24">
        <v>426096</v>
      </c>
      <c r="R10" s="24">
        <v>686766</v>
      </c>
      <c r="S10" s="24"/>
      <c r="T10" s="24"/>
      <c r="U10" s="24"/>
      <c r="V10" s="24"/>
      <c r="W10" s="24">
        <v>2941989</v>
      </c>
      <c r="X10" s="24">
        <v>3076167</v>
      </c>
      <c r="Y10" s="24">
        <v>-134178</v>
      </c>
      <c r="Z10" s="6">
        <v>-4.36</v>
      </c>
      <c r="AA10" s="22">
        <v>3659291</v>
      </c>
    </row>
    <row r="11" spans="1:27" ht="12.75">
      <c r="A11" s="5" t="s">
        <v>37</v>
      </c>
      <c r="B11" s="3"/>
      <c r="C11" s="22">
        <v>4990112</v>
      </c>
      <c r="D11" s="22"/>
      <c r="E11" s="23">
        <v>9245000</v>
      </c>
      <c r="F11" s="24">
        <v>9637500</v>
      </c>
      <c r="G11" s="24">
        <v>523352</v>
      </c>
      <c r="H11" s="24">
        <v>91648</v>
      </c>
      <c r="I11" s="24">
        <v>1331870</v>
      </c>
      <c r="J11" s="24">
        <v>1946870</v>
      </c>
      <c r="K11" s="24">
        <v>2019296</v>
      </c>
      <c r="L11" s="24">
        <v>1005202</v>
      </c>
      <c r="M11" s="24">
        <v>446390</v>
      </c>
      <c r="N11" s="24">
        <v>3470888</v>
      </c>
      <c r="O11" s="24">
        <v>31766</v>
      </c>
      <c r="P11" s="24">
        <v>1122638</v>
      </c>
      <c r="Q11" s="24">
        <v>313883</v>
      </c>
      <c r="R11" s="24">
        <v>1468287</v>
      </c>
      <c r="S11" s="24"/>
      <c r="T11" s="24"/>
      <c r="U11" s="24"/>
      <c r="V11" s="24"/>
      <c r="W11" s="24">
        <v>6886045</v>
      </c>
      <c r="X11" s="24">
        <v>7130004</v>
      </c>
      <c r="Y11" s="24">
        <v>-243959</v>
      </c>
      <c r="Z11" s="6">
        <v>-3.42</v>
      </c>
      <c r="AA11" s="22">
        <v>9637500</v>
      </c>
    </row>
    <row r="12" spans="1:27" ht="12.75">
      <c r="A12" s="5" t="s">
        <v>38</v>
      </c>
      <c r="B12" s="3"/>
      <c r="C12" s="22">
        <v>7705753</v>
      </c>
      <c r="D12" s="22"/>
      <c r="E12" s="23">
        <v>7992643</v>
      </c>
      <c r="F12" s="24">
        <v>7591643</v>
      </c>
      <c r="G12" s="24">
        <v>977745</v>
      </c>
      <c r="H12" s="24">
        <v>417126</v>
      </c>
      <c r="I12" s="24">
        <v>372559</v>
      </c>
      <c r="J12" s="24">
        <v>1767430</v>
      </c>
      <c r="K12" s="24">
        <v>308892</v>
      </c>
      <c r="L12" s="24">
        <v>373287</v>
      </c>
      <c r="M12" s="24">
        <v>857600</v>
      </c>
      <c r="N12" s="24">
        <v>1539779</v>
      </c>
      <c r="O12" s="24">
        <v>342100</v>
      </c>
      <c r="P12" s="24">
        <v>257946</v>
      </c>
      <c r="Q12" s="24">
        <v>891376</v>
      </c>
      <c r="R12" s="24">
        <v>1491422</v>
      </c>
      <c r="S12" s="24"/>
      <c r="T12" s="24"/>
      <c r="U12" s="24"/>
      <c r="V12" s="24"/>
      <c r="W12" s="24">
        <v>4798631</v>
      </c>
      <c r="X12" s="24">
        <v>5627310</v>
      </c>
      <c r="Y12" s="24">
        <v>-828679</v>
      </c>
      <c r="Z12" s="6">
        <v>-14.73</v>
      </c>
      <c r="AA12" s="22">
        <v>7591643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37835438</v>
      </c>
      <c r="D15" s="19">
        <f>SUM(D16:D18)</f>
        <v>0</v>
      </c>
      <c r="E15" s="20">
        <f t="shared" si="2"/>
        <v>45510012</v>
      </c>
      <c r="F15" s="21">
        <f t="shared" si="2"/>
        <v>52612123</v>
      </c>
      <c r="G15" s="21">
        <f t="shared" si="2"/>
        <v>5041408</v>
      </c>
      <c r="H15" s="21">
        <f t="shared" si="2"/>
        <v>3940688</v>
      </c>
      <c r="I15" s="21">
        <f t="shared" si="2"/>
        <v>3854921</v>
      </c>
      <c r="J15" s="21">
        <f t="shared" si="2"/>
        <v>12837017</v>
      </c>
      <c r="K15" s="21">
        <f t="shared" si="2"/>
        <v>6085618</v>
      </c>
      <c r="L15" s="21">
        <f t="shared" si="2"/>
        <v>7012007</v>
      </c>
      <c r="M15" s="21">
        <f t="shared" si="2"/>
        <v>3678329</v>
      </c>
      <c r="N15" s="21">
        <f t="shared" si="2"/>
        <v>16775954</v>
      </c>
      <c r="O15" s="21">
        <f t="shared" si="2"/>
        <v>514631</v>
      </c>
      <c r="P15" s="21">
        <f t="shared" si="2"/>
        <v>1776312</v>
      </c>
      <c r="Q15" s="21">
        <f t="shared" si="2"/>
        <v>4139685</v>
      </c>
      <c r="R15" s="21">
        <f t="shared" si="2"/>
        <v>6430628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36043599</v>
      </c>
      <c r="X15" s="21">
        <f t="shared" si="2"/>
        <v>38683566</v>
      </c>
      <c r="Y15" s="21">
        <f t="shared" si="2"/>
        <v>-2639967</v>
      </c>
      <c r="Z15" s="4">
        <f>+IF(X15&lt;&gt;0,+(Y15/X15)*100,0)</f>
        <v>-6.824518194625593</v>
      </c>
      <c r="AA15" s="19">
        <f>SUM(AA16:AA18)</f>
        <v>52612123</v>
      </c>
    </row>
    <row r="16" spans="1:27" ht="12.75">
      <c r="A16" s="5" t="s">
        <v>42</v>
      </c>
      <c r="B16" s="3"/>
      <c r="C16" s="22">
        <v>9801854</v>
      </c>
      <c r="D16" s="22"/>
      <c r="E16" s="23">
        <v>12258940</v>
      </c>
      <c r="F16" s="24">
        <v>17721760</v>
      </c>
      <c r="G16" s="24">
        <v>4498637</v>
      </c>
      <c r="H16" s="24">
        <v>904764</v>
      </c>
      <c r="I16" s="24">
        <v>594413</v>
      </c>
      <c r="J16" s="24">
        <v>5997814</v>
      </c>
      <c r="K16" s="24">
        <v>793256</v>
      </c>
      <c r="L16" s="24">
        <v>262694</v>
      </c>
      <c r="M16" s="24">
        <v>1633768</v>
      </c>
      <c r="N16" s="24">
        <v>2689718</v>
      </c>
      <c r="O16" s="24">
        <v>514111</v>
      </c>
      <c r="P16" s="24">
        <v>555692</v>
      </c>
      <c r="Q16" s="24">
        <v>1443860</v>
      </c>
      <c r="R16" s="24">
        <v>2513663</v>
      </c>
      <c r="S16" s="24"/>
      <c r="T16" s="24"/>
      <c r="U16" s="24"/>
      <c r="V16" s="24"/>
      <c r="W16" s="24">
        <v>11201195</v>
      </c>
      <c r="X16" s="24">
        <v>12925623</v>
      </c>
      <c r="Y16" s="24">
        <v>-1724428</v>
      </c>
      <c r="Z16" s="6">
        <v>-13.34</v>
      </c>
      <c r="AA16" s="22">
        <v>17721760</v>
      </c>
    </row>
    <row r="17" spans="1:27" ht="12.75">
      <c r="A17" s="5" t="s">
        <v>43</v>
      </c>
      <c r="B17" s="3"/>
      <c r="C17" s="22">
        <v>27714617</v>
      </c>
      <c r="D17" s="22"/>
      <c r="E17" s="23">
        <v>32941072</v>
      </c>
      <c r="F17" s="24">
        <v>34575363</v>
      </c>
      <c r="G17" s="24">
        <v>416670</v>
      </c>
      <c r="H17" s="24">
        <v>3035924</v>
      </c>
      <c r="I17" s="24">
        <v>3260508</v>
      </c>
      <c r="J17" s="24">
        <v>6713102</v>
      </c>
      <c r="K17" s="24">
        <v>5285924</v>
      </c>
      <c r="L17" s="24">
        <v>6749313</v>
      </c>
      <c r="M17" s="24">
        <v>1941061</v>
      </c>
      <c r="N17" s="24">
        <v>13976298</v>
      </c>
      <c r="O17" s="24"/>
      <c r="P17" s="24">
        <v>1220620</v>
      </c>
      <c r="Q17" s="24">
        <v>2620826</v>
      </c>
      <c r="R17" s="24">
        <v>3841446</v>
      </c>
      <c r="S17" s="24"/>
      <c r="T17" s="24"/>
      <c r="U17" s="24"/>
      <c r="V17" s="24"/>
      <c r="W17" s="24">
        <v>24530846</v>
      </c>
      <c r="X17" s="24">
        <v>25522947</v>
      </c>
      <c r="Y17" s="24">
        <v>-992101</v>
      </c>
      <c r="Z17" s="6">
        <v>-3.89</v>
      </c>
      <c r="AA17" s="22">
        <v>34575363</v>
      </c>
    </row>
    <row r="18" spans="1:27" ht="12.75">
      <c r="A18" s="5" t="s">
        <v>44</v>
      </c>
      <c r="B18" s="3"/>
      <c r="C18" s="22">
        <v>318967</v>
      </c>
      <c r="D18" s="22"/>
      <c r="E18" s="23">
        <v>310000</v>
      </c>
      <c r="F18" s="24">
        <v>315000</v>
      </c>
      <c r="G18" s="24">
        <v>126101</v>
      </c>
      <c r="H18" s="24"/>
      <c r="I18" s="24"/>
      <c r="J18" s="24">
        <v>126101</v>
      </c>
      <c r="K18" s="24">
        <v>6438</v>
      </c>
      <c r="L18" s="24"/>
      <c r="M18" s="24">
        <v>103500</v>
      </c>
      <c r="N18" s="24">
        <v>109938</v>
      </c>
      <c r="O18" s="24">
        <v>520</v>
      </c>
      <c r="P18" s="24"/>
      <c r="Q18" s="24">
        <v>74999</v>
      </c>
      <c r="R18" s="24">
        <v>75519</v>
      </c>
      <c r="S18" s="24"/>
      <c r="T18" s="24"/>
      <c r="U18" s="24"/>
      <c r="V18" s="24"/>
      <c r="W18" s="24">
        <v>311558</v>
      </c>
      <c r="X18" s="24">
        <v>234996</v>
      </c>
      <c r="Y18" s="24">
        <v>76562</v>
      </c>
      <c r="Z18" s="6">
        <v>32.58</v>
      </c>
      <c r="AA18" s="22">
        <v>315000</v>
      </c>
    </row>
    <row r="19" spans="1:27" ht="12.75">
      <c r="A19" s="2" t="s">
        <v>45</v>
      </c>
      <c r="B19" s="8"/>
      <c r="C19" s="19">
        <f aca="true" t="shared" si="3" ref="C19:Y19">SUM(C20:C23)</f>
        <v>348785279</v>
      </c>
      <c r="D19" s="19">
        <f>SUM(D20:D23)</f>
        <v>0</v>
      </c>
      <c r="E19" s="20">
        <f t="shared" si="3"/>
        <v>426958925</v>
      </c>
      <c r="F19" s="21">
        <f t="shared" si="3"/>
        <v>436958925</v>
      </c>
      <c r="G19" s="21">
        <f t="shared" si="3"/>
        <v>85670739</v>
      </c>
      <c r="H19" s="21">
        <f t="shared" si="3"/>
        <v>29592645</v>
      </c>
      <c r="I19" s="21">
        <f t="shared" si="3"/>
        <v>26628517</v>
      </c>
      <c r="J19" s="21">
        <f t="shared" si="3"/>
        <v>141891901</v>
      </c>
      <c r="K19" s="21">
        <f t="shared" si="3"/>
        <v>21646101</v>
      </c>
      <c r="L19" s="21">
        <f t="shared" si="3"/>
        <v>26748168</v>
      </c>
      <c r="M19" s="21">
        <f t="shared" si="3"/>
        <v>62229735</v>
      </c>
      <c r="N19" s="21">
        <f t="shared" si="3"/>
        <v>110624004</v>
      </c>
      <c r="O19" s="21">
        <f t="shared" si="3"/>
        <v>11325843</v>
      </c>
      <c r="P19" s="21">
        <f t="shared" si="3"/>
        <v>23964639</v>
      </c>
      <c r="Q19" s="21">
        <f t="shared" si="3"/>
        <v>55328456</v>
      </c>
      <c r="R19" s="21">
        <f t="shared" si="3"/>
        <v>90618938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343134843</v>
      </c>
      <c r="X19" s="21">
        <f t="shared" si="3"/>
        <v>326885856</v>
      </c>
      <c r="Y19" s="21">
        <f t="shared" si="3"/>
        <v>16248987</v>
      </c>
      <c r="Z19" s="4">
        <f>+IF(X19&lt;&gt;0,+(Y19/X19)*100,0)</f>
        <v>4.970844318207515</v>
      </c>
      <c r="AA19" s="19">
        <f>SUM(AA20:AA23)</f>
        <v>436958925</v>
      </c>
    </row>
    <row r="20" spans="1:27" ht="12.75">
      <c r="A20" s="5" t="s">
        <v>46</v>
      </c>
      <c r="B20" s="3"/>
      <c r="C20" s="22">
        <v>178289497</v>
      </c>
      <c r="D20" s="22"/>
      <c r="E20" s="23">
        <v>193225688</v>
      </c>
      <c r="F20" s="24">
        <v>203225688</v>
      </c>
      <c r="G20" s="24">
        <v>48199837</v>
      </c>
      <c r="H20" s="24">
        <v>16446824</v>
      </c>
      <c r="I20" s="24">
        <v>15034275</v>
      </c>
      <c r="J20" s="24">
        <v>79680936</v>
      </c>
      <c r="K20" s="24">
        <v>9313183</v>
      </c>
      <c r="L20" s="24">
        <v>10721378</v>
      </c>
      <c r="M20" s="24">
        <v>26170703</v>
      </c>
      <c r="N20" s="24">
        <v>46205264</v>
      </c>
      <c r="O20" s="24">
        <v>7219009</v>
      </c>
      <c r="P20" s="24">
        <v>8620374</v>
      </c>
      <c r="Q20" s="24">
        <v>23916862</v>
      </c>
      <c r="R20" s="24">
        <v>39756245</v>
      </c>
      <c r="S20" s="24"/>
      <c r="T20" s="24"/>
      <c r="U20" s="24"/>
      <c r="V20" s="24"/>
      <c r="W20" s="24">
        <v>165642445</v>
      </c>
      <c r="X20" s="24">
        <v>151585935</v>
      </c>
      <c r="Y20" s="24">
        <v>14056510</v>
      </c>
      <c r="Z20" s="6">
        <v>9.27</v>
      </c>
      <c r="AA20" s="22">
        <v>203225688</v>
      </c>
    </row>
    <row r="21" spans="1:27" ht="12.75">
      <c r="A21" s="5" t="s">
        <v>47</v>
      </c>
      <c r="B21" s="3"/>
      <c r="C21" s="22">
        <v>70352450</v>
      </c>
      <c r="D21" s="22"/>
      <c r="E21" s="23">
        <v>156350706</v>
      </c>
      <c r="F21" s="24">
        <v>154683836</v>
      </c>
      <c r="G21" s="24">
        <v>16803913</v>
      </c>
      <c r="H21" s="24">
        <v>8069957</v>
      </c>
      <c r="I21" s="24">
        <v>7702200</v>
      </c>
      <c r="J21" s="24">
        <v>32576070</v>
      </c>
      <c r="K21" s="24">
        <v>6469272</v>
      </c>
      <c r="L21" s="24">
        <v>11878741</v>
      </c>
      <c r="M21" s="24">
        <v>19189536</v>
      </c>
      <c r="N21" s="24">
        <v>37537549</v>
      </c>
      <c r="O21" s="24">
        <v>2198746</v>
      </c>
      <c r="P21" s="24">
        <v>13413495</v>
      </c>
      <c r="Q21" s="24">
        <v>18345551</v>
      </c>
      <c r="R21" s="24">
        <v>33957792</v>
      </c>
      <c r="S21" s="24"/>
      <c r="T21" s="24"/>
      <c r="U21" s="24"/>
      <c r="V21" s="24"/>
      <c r="W21" s="24">
        <v>104071411</v>
      </c>
      <c r="X21" s="24">
        <v>116429589</v>
      </c>
      <c r="Y21" s="24">
        <v>-12358178</v>
      </c>
      <c r="Z21" s="6">
        <v>-10.61</v>
      </c>
      <c r="AA21" s="22">
        <v>154683836</v>
      </c>
    </row>
    <row r="22" spans="1:27" ht="12.75">
      <c r="A22" s="5" t="s">
        <v>48</v>
      </c>
      <c r="B22" s="3"/>
      <c r="C22" s="25">
        <v>72475975</v>
      </c>
      <c r="D22" s="25"/>
      <c r="E22" s="26">
        <v>42382531</v>
      </c>
      <c r="F22" s="27">
        <v>44049401</v>
      </c>
      <c r="G22" s="27">
        <v>9537934</v>
      </c>
      <c r="H22" s="27">
        <v>4343915</v>
      </c>
      <c r="I22" s="27">
        <v>3163088</v>
      </c>
      <c r="J22" s="27">
        <v>17044937</v>
      </c>
      <c r="K22" s="27">
        <v>5131306</v>
      </c>
      <c r="L22" s="27">
        <v>3344858</v>
      </c>
      <c r="M22" s="27">
        <v>7799005</v>
      </c>
      <c r="N22" s="27">
        <v>16275169</v>
      </c>
      <c r="O22" s="27">
        <v>1173431</v>
      </c>
      <c r="P22" s="27">
        <v>1217609</v>
      </c>
      <c r="Q22" s="27">
        <v>6084960</v>
      </c>
      <c r="R22" s="27">
        <v>8476000</v>
      </c>
      <c r="S22" s="27"/>
      <c r="T22" s="27"/>
      <c r="U22" s="27"/>
      <c r="V22" s="27"/>
      <c r="W22" s="27">
        <v>41796106</v>
      </c>
      <c r="X22" s="27">
        <v>32620338</v>
      </c>
      <c r="Y22" s="27">
        <v>9175768</v>
      </c>
      <c r="Z22" s="7">
        <v>28.13</v>
      </c>
      <c r="AA22" s="25">
        <v>44049401</v>
      </c>
    </row>
    <row r="23" spans="1:27" ht="12.75">
      <c r="A23" s="5" t="s">
        <v>49</v>
      </c>
      <c r="B23" s="3"/>
      <c r="C23" s="22">
        <v>27667357</v>
      </c>
      <c r="D23" s="22"/>
      <c r="E23" s="23">
        <v>35000000</v>
      </c>
      <c r="F23" s="24">
        <v>35000000</v>
      </c>
      <c r="G23" s="24">
        <v>11129055</v>
      </c>
      <c r="H23" s="24">
        <v>731949</v>
      </c>
      <c r="I23" s="24">
        <v>728954</v>
      </c>
      <c r="J23" s="24">
        <v>12589958</v>
      </c>
      <c r="K23" s="24">
        <v>732340</v>
      </c>
      <c r="L23" s="24">
        <v>803191</v>
      </c>
      <c r="M23" s="24">
        <v>9070491</v>
      </c>
      <c r="N23" s="24">
        <v>10606022</v>
      </c>
      <c r="O23" s="24">
        <v>734657</v>
      </c>
      <c r="P23" s="24">
        <v>713161</v>
      </c>
      <c r="Q23" s="24">
        <v>6981083</v>
      </c>
      <c r="R23" s="24">
        <v>8428901</v>
      </c>
      <c r="S23" s="24"/>
      <c r="T23" s="24"/>
      <c r="U23" s="24"/>
      <c r="V23" s="24"/>
      <c r="W23" s="24">
        <v>31624881</v>
      </c>
      <c r="X23" s="24">
        <v>26249994</v>
      </c>
      <c r="Y23" s="24">
        <v>5374887</v>
      </c>
      <c r="Z23" s="6">
        <v>20.48</v>
      </c>
      <c r="AA23" s="22">
        <v>35000000</v>
      </c>
    </row>
    <row r="24" spans="1:27" ht="12.75">
      <c r="A24" s="2" t="s">
        <v>50</v>
      </c>
      <c r="B24" s="8" t="s">
        <v>51</v>
      </c>
      <c r="C24" s="19">
        <v>19597</v>
      </c>
      <c r="D24" s="19"/>
      <c r="E24" s="20">
        <v>10000</v>
      </c>
      <c r="F24" s="21">
        <v>25000</v>
      </c>
      <c r="G24" s="21">
        <v>29365</v>
      </c>
      <c r="H24" s="21">
        <v>-11000</v>
      </c>
      <c r="I24" s="21"/>
      <c r="J24" s="21">
        <v>18365</v>
      </c>
      <c r="K24" s="21"/>
      <c r="L24" s="21"/>
      <c r="M24" s="21"/>
      <c r="N24" s="21"/>
      <c r="O24" s="21">
        <v>8572</v>
      </c>
      <c r="P24" s="21"/>
      <c r="Q24" s="21"/>
      <c r="R24" s="21">
        <v>8572</v>
      </c>
      <c r="S24" s="21"/>
      <c r="T24" s="21"/>
      <c r="U24" s="21"/>
      <c r="V24" s="21"/>
      <c r="W24" s="21">
        <v>26937</v>
      </c>
      <c r="X24" s="21">
        <v>14997</v>
      </c>
      <c r="Y24" s="21">
        <v>11940</v>
      </c>
      <c r="Z24" s="4">
        <v>79.62</v>
      </c>
      <c r="AA24" s="19">
        <v>25000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480669881</v>
      </c>
      <c r="D25" s="40">
        <f>+D5+D9+D15+D19+D24</f>
        <v>0</v>
      </c>
      <c r="E25" s="41">
        <f t="shared" si="4"/>
        <v>599339377</v>
      </c>
      <c r="F25" s="42">
        <f t="shared" si="4"/>
        <v>593911968</v>
      </c>
      <c r="G25" s="42">
        <f t="shared" si="4"/>
        <v>131576859</v>
      </c>
      <c r="H25" s="42">
        <f t="shared" si="4"/>
        <v>39654060</v>
      </c>
      <c r="I25" s="42">
        <f t="shared" si="4"/>
        <v>36733316</v>
      </c>
      <c r="J25" s="42">
        <f t="shared" si="4"/>
        <v>207964235</v>
      </c>
      <c r="K25" s="42">
        <f t="shared" si="4"/>
        <v>28824853</v>
      </c>
      <c r="L25" s="42">
        <f t="shared" si="4"/>
        <v>38359051</v>
      </c>
      <c r="M25" s="42">
        <f t="shared" si="4"/>
        <v>78208409</v>
      </c>
      <c r="N25" s="42">
        <f t="shared" si="4"/>
        <v>145392313</v>
      </c>
      <c r="O25" s="42">
        <f t="shared" si="4"/>
        <v>15732600</v>
      </c>
      <c r="P25" s="42">
        <f t="shared" si="4"/>
        <v>30922450</v>
      </c>
      <c r="Q25" s="42">
        <f t="shared" si="4"/>
        <v>68797488</v>
      </c>
      <c r="R25" s="42">
        <f t="shared" si="4"/>
        <v>115452538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468809086</v>
      </c>
      <c r="X25" s="42">
        <f t="shared" si="4"/>
        <v>445124121</v>
      </c>
      <c r="Y25" s="42">
        <f t="shared" si="4"/>
        <v>23684965</v>
      </c>
      <c r="Z25" s="43">
        <f>+IF(X25&lt;&gt;0,+(Y25/X25)*100,0)</f>
        <v>5.320979898099029</v>
      </c>
      <c r="AA25" s="40">
        <f>+AA5+AA9+AA15+AA19+AA24</f>
        <v>593911968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199834135</v>
      </c>
      <c r="D28" s="19">
        <f>SUM(D29:D31)</f>
        <v>0</v>
      </c>
      <c r="E28" s="20">
        <f t="shared" si="5"/>
        <v>184083049</v>
      </c>
      <c r="F28" s="21">
        <f t="shared" si="5"/>
        <v>188217295</v>
      </c>
      <c r="G28" s="21">
        <f t="shared" si="5"/>
        <v>15660578</v>
      </c>
      <c r="H28" s="21">
        <f t="shared" si="5"/>
        <v>14385789</v>
      </c>
      <c r="I28" s="21">
        <f t="shared" si="5"/>
        <v>12597719</v>
      </c>
      <c r="J28" s="21">
        <f t="shared" si="5"/>
        <v>42644086</v>
      </c>
      <c r="K28" s="21">
        <f t="shared" si="5"/>
        <v>22278149</v>
      </c>
      <c r="L28" s="21">
        <f t="shared" si="5"/>
        <v>13361322</v>
      </c>
      <c r="M28" s="21">
        <f t="shared" si="5"/>
        <v>16868026</v>
      </c>
      <c r="N28" s="21">
        <f t="shared" si="5"/>
        <v>52507497</v>
      </c>
      <c r="O28" s="21">
        <f t="shared" si="5"/>
        <v>19627657</v>
      </c>
      <c r="P28" s="21">
        <f t="shared" si="5"/>
        <v>14722449</v>
      </c>
      <c r="Q28" s="21">
        <f t="shared" si="5"/>
        <v>14711154</v>
      </c>
      <c r="R28" s="21">
        <f t="shared" si="5"/>
        <v>49061260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144212843</v>
      </c>
      <c r="X28" s="21">
        <f t="shared" si="5"/>
        <v>140070451</v>
      </c>
      <c r="Y28" s="21">
        <f t="shared" si="5"/>
        <v>4142392</v>
      </c>
      <c r="Z28" s="4">
        <f>+IF(X28&lt;&gt;0,+(Y28/X28)*100,0)</f>
        <v>2.957363220027042</v>
      </c>
      <c r="AA28" s="19">
        <f>SUM(AA29:AA31)</f>
        <v>188217295</v>
      </c>
    </row>
    <row r="29" spans="1:27" ht="12.75">
      <c r="A29" s="5" t="s">
        <v>32</v>
      </c>
      <c r="B29" s="3"/>
      <c r="C29" s="22">
        <v>14699185</v>
      </c>
      <c r="D29" s="22"/>
      <c r="E29" s="23">
        <v>15823694</v>
      </c>
      <c r="F29" s="24">
        <v>15434694</v>
      </c>
      <c r="G29" s="24">
        <v>1131625</v>
      </c>
      <c r="H29" s="24">
        <v>1110113</v>
      </c>
      <c r="I29" s="24">
        <v>1075777</v>
      </c>
      <c r="J29" s="24">
        <v>3317515</v>
      </c>
      <c r="K29" s="24">
        <v>2294969</v>
      </c>
      <c r="L29" s="24">
        <v>371302</v>
      </c>
      <c r="M29" s="24">
        <v>1221273</v>
      </c>
      <c r="N29" s="24">
        <v>3887544</v>
      </c>
      <c r="O29" s="24">
        <v>1137705</v>
      </c>
      <c r="P29" s="24">
        <v>1102151</v>
      </c>
      <c r="Q29" s="24">
        <v>1098001</v>
      </c>
      <c r="R29" s="24">
        <v>3337857</v>
      </c>
      <c r="S29" s="24"/>
      <c r="T29" s="24"/>
      <c r="U29" s="24"/>
      <c r="V29" s="24"/>
      <c r="W29" s="24">
        <v>10542916</v>
      </c>
      <c r="X29" s="24">
        <v>11663286</v>
      </c>
      <c r="Y29" s="24">
        <v>-1120370</v>
      </c>
      <c r="Z29" s="6">
        <v>-9.61</v>
      </c>
      <c r="AA29" s="22">
        <v>15434694</v>
      </c>
    </row>
    <row r="30" spans="1:27" ht="12.75">
      <c r="A30" s="5" t="s">
        <v>33</v>
      </c>
      <c r="B30" s="3"/>
      <c r="C30" s="25">
        <v>185134950</v>
      </c>
      <c r="D30" s="25"/>
      <c r="E30" s="26">
        <v>168259355</v>
      </c>
      <c r="F30" s="27">
        <v>172782601</v>
      </c>
      <c r="G30" s="27">
        <v>14528953</v>
      </c>
      <c r="H30" s="27">
        <v>13275676</v>
      </c>
      <c r="I30" s="27">
        <v>11521942</v>
      </c>
      <c r="J30" s="27">
        <v>39326571</v>
      </c>
      <c r="K30" s="27">
        <v>19983180</v>
      </c>
      <c r="L30" s="27">
        <v>12990020</v>
      </c>
      <c r="M30" s="27">
        <v>15646753</v>
      </c>
      <c r="N30" s="27">
        <v>48619953</v>
      </c>
      <c r="O30" s="27">
        <v>18489952</v>
      </c>
      <c r="P30" s="27">
        <v>13620298</v>
      </c>
      <c r="Q30" s="27">
        <v>13613153</v>
      </c>
      <c r="R30" s="27">
        <v>45723403</v>
      </c>
      <c r="S30" s="27"/>
      <c r="T30" s="27"/>
      <c r="U30" s="27"/>
      <c r="V30" s="27"/>
      <c r="W30" s="27">
        <v>133669927</v>
      </c>
      <c r="X30" s="27">
        <v>128407165</v>
      </c>
      <c r="Y30" s="27">
        <v>5262762</v>
      </c>
      <c r="Z30" s="7">
        <v>4.1</v>
      </c>
      <c r="AA30" s="25">
        <v>172782601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33890135</v>
      </c>
      <c r="D32" s="19">
        <f>SUM(D33:D37)</f>
        <v>0</v>
      </c>
      <c r="E32" s="20">
        <f t="shared" si="6"/>
        <v>39433679</v>
      </c>
      <c r="F32" s="21">
        <f t="shared" si="6"/>
        <v>37424807</v>
      </c>
      <c r="G32" s="21">
        <f t="shared" si="6"/>
        <v>2986837</v>
      </c>
      <c r="H32" s="21">
        <f t="shared" si="6"/>
        <v>3088610</v>
      </c>
      <c r="I32" s="21">
        <f t="shared" si="6"/>
        <v>2639324</v>
      </c>
      <c r="J32" s="21">
        <f t="shared" si="6"/>
        <v>8714771</v>
      </c>
      <c r="K32" s="21">
        <f t="shared" si="6"/>
        <v>6359741</v>
      </c>
      <c r="L32" s="21">
        <f t="shared" si="6"/>
        <v>-352287</v>
      </c>
      <c r="M32" s="21">
        <f t="shared" si="6"/>
        <v>3453859</v>
      </c>
      <c r="N32" s="21">
        <f t="shared" si="6"/>
        <v>9461313</v>
      </c>
      <c r="O32" s="21">
        <f t="shared" si="6"/>
        <v>3436869</v>
      </c>
      <c r="P32" s="21">
        <f t="shared" si="6"/>
        <v>2890581</v>
      </c>
      <c r="Q32" s="21">
        <f t="shared" si="6"/>
        <v>2882179</v>
      </c>
      <c r="R32" s="21">
        <f t="shared" si="6"/>
        <v>9209629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27385713</v>
      </c>
      <c r="X32" s="21">
        <f t="shared" si="6"/>
        <v>28154217</v>
      </c>
      <c r="Y32" s="21">
        <f t="shared" si="6"/>
        <v>-768504</v>
      </c>
      <c r="Z32" s="4">
        <f>+IF(X32&lt;&gt;0,+(Y32/X32)*100,0)</f>
        <v>-2.729623061440494</v>
      </c>
      <c r="AA32" s="19">
        <f>SUM(AA33:AA37)</f>
        <v>37424807</v>
      </c>
    </row>
    <row r="33" spans="1:27" ht="12.75">
      <c r="A33" s="5" t="s">
        <v>36</v>
      </c>
      <c r="B33" s="3"/>
      <c r="C33" s="22">
        <v>9574372</v>
      </c>
      <c r="D33" s="22"/>
      <c r="E33" s="23">
        <v>10919676</v>
      </c>
      <c r="F33" s="24">
        <v>10745876</v>
      </c>
      <c r="G33" s="24">
        <v>795891</v>
      </c>
      <c r="H33" s="24">
        <v>835390</v>
      </c>
      <c r="I33" s="24">
        <v>742336</v>
      </c>
      <c r="J33" s="24">
        <v>2373617</v>
      </c>
      <c r="K33" s="24">
        <v>1857601</v>
      </c>
      <c r="L33" s="24">
        <v>-110391</v>
      </c>
      <c r="M33" s="24">
        <v>797562</v>
      </c>
      <c r="N33" s="24">
        <v>2544772</v>
      </c>
      <c r="O33" s="24">
        <v>845694</v>
      </c>
      <c r="P33" s="24">
        <v>775753</v>
      </c>
      <c r="Q33" s="24">
        <v>743528</v>
      </c>
      <c r="R33" s="24">
        <v>2364975</v>
      </c>
      <c r="S33" s="24"/>
      <c r="T33" s="24"/>
      <c r="U33" s="24"/>
      <c r="V33" s="24"/>
      <c r="W33" s="24">
        <v>7283364</v>
      </c>
      <c r="X33" s="24">
        <v>8102883</v>
      </c>
      <c r="Y33" s="24">
        <v>-819519</v>
      </c>
      <c r="Z33" s="6">
        <v>-10.11</v>
      </c>
      <c r="AA33" s="22">
        <v>10745876</v>
      </c>
    </row>
    <row r="34" spans="1:27" ht="12.75">
      <c r="A34" s="5" t="s">
        <v>37</v>
      </c>
      <c r="B34" s="3"/>
      <c r="C34" s="22">
        <v>7702608</v>
      </c>
      <c r="D34" s="22"/>
      <c r="E34" s="23">
        <v>10505984</v>
      </c>
      <c r="F34" s="24">
        <v>9502884</v>
      </c>
      <c r="G34" s="24">
        <v>641480</v>
      </c>
      <c r="H34" s="24">
        <v>686514</v>
      </c>
      <c r="I34" s="24">
        <v>624551</v>
      </c>
      <c r="J34" s="24">
        <v>1952545</v>
      </c>
      <c r="K34" s="24">
        <v>1553521</v>
      </c>
      <c r="L34" s="24">
        <v>-112308</v>
      </c>
      <c r="M34" s="24">
        <v>975889</v>
      </c>
      <c r="N34" s="24">
        <v>2417102</v>
      </c>
      <c r="O34" s="24">
        <v>911963</v>
      </c>
      <c r="P34" s="24">
        <v>651793</v>
      </c>
      <c r="Q34" s="24">
        <v>659719</v>
      </c>
      <c r="R34" s="24">
        <v>2223475</v>
      </c>
      <c r="S34" s="24"/>
      <c r="T34" s="24"/>
      <c r="U34" s="24"/>
      <c r="V34" s="24"/>
      <c r="W34" s="24">
        <v>6593122</v>
      </c>
      <c r="X34" s="24">
        <v>7294605</v>
      </c>
      <c r="Y34" s="24">
        <v>-701483</v>
      </c>
      <c r="Z34" s="6">
        <v>-9.62</v>
      </c>
      <c r="AA34" s="22">
        <v>9502884</v>
      </c>
    </row>
    <row r="35" spans="1:27" ht="12.75">
      <c r="A35" s="5" t="s">
        <v>38</v>
      </c>
      <c r="B35" s="3"/>
      <c r="C35" s="22">
        <v>16613155</v>
      </c>
      <c r="D35" s="22"/>
      <c r="E35" s="23">
        <v>18008019</v>
      </c>
      <c r="F35" s="24">
        <v>17176047</v>
      </c>
      <c r="G35" s="24">
        <v>1549466</v>
      </c>
      <c r="H35" s="24">
        <v>1566706</v>
      </c>
      <c r="I35" s="24">
        <v>1272437</v>
      </c>
      <c r="J35" s="24">
        <v>4388609</v>
      </c>
      <c r="K35" s="24">
        <v>2948619</v>
      </c>
      <c r="L35" s="24">
        <v>-129588</v>
      </c>
      <c r="M35" s="24">
        <v>1680408</v>
      </c>
      <c r="N35" s="24">
        <v>4499439</v>
      </c>
      <c r="O35" s="24">
        <v>1679212</v>
      </c>
      <c r="P35" s="24">
        <v>1463035</v>
      </c>
      <c r="Q35" s="24">
        <v>1478932</v>
      </c>
      <c r="R35" s="24">
        <v>4621179</v>
      </c>
      <c r="S35" s="24"/>
      <c r="T35" s="24"/>
      <c r="U35" s="24"/>
      <c r="V35" s="24"/>
      <c r="W35" s="24">
        <v>13509227</v>
      </c>
      <c r="X35" s="24">
        <v>12756729</v>
      </c>
      <c r="Y35" s="24">
        <v>752498</v>
      </c>
      <c r="Z35" s="6">
        <v>5.9</v>
      </c>
      <c r="AA35" s="22">
        <v>17176047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24072611</v>
      </c>
      <c r="D38" s="19">
        <f>SUM(D39:D41)</f>
        <v>0</v>
      </c>
      <c r="E38" s="20">
        <f t="shared" si="7"/>
        <v>30645263</v>
      </c>
      <c r="F38" s="21">
        <f t="shared" si="7"/>
        <v>28224308</v>
      </c>
      <c r="G38" s="21">
        <f t="shared" si="7"/>
        <v>1584551</v>
      </c>
      <c r="H38" s="21">
        <f t="shared" si="7"/>
        <v>2327890</v>
      </c>
      <c r="I38" s="21">
        <f t="shared" si="7"/>
        <v>1792114</v>
      </c>
      <c r="J38" s="21">
        <f t="shared" si="7"/>
        <v>5704555</v>
      </c>
      <c r="K38" s="21">
        <f t="shared" si="7"/>
        <v>3555676</v>
      </c>
      <c r="L38" s="21">
        <f t="shared" si="7"/>
        <v>674337</v>
      </c>
      <c r="M38" s="21">
        <f t="shared" si="7"/>
        <v>2524340</v>
      </c>
      <c r="N38" s="21">
        <f t="shared" si="7"/>
        <v>6754353</v>
      </c>
      <c r="O38" s="21">
        <f t="shared" si="7"/>
        <v>2011864</v>
      </c>
      <c r="P38" s="21">
        <f t="shared" si="7"/>
        <v>1761920</v>
      </c>
      <c r="Q38" s="21">
        <f t="shared" si="7"/>
        <v>2190550</v>
      </c>
      <c r="R38" s="21">
        <f t="shared" si="7"/>
        <v>5964334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18423242</v>
      </c>
      <c r="X38" s="21">
        <f t="shared" si="7"/>
        <v>21606807</v>
      </c>
      <c r="Y38" s="21">
        <f t="shared" si="7"/>
        <v>-3183565</v>
      </c>
      <c r="Z38" s="4">
        <f>+IF(X38&lt;&gt;0,+(Y38/X38)*100,0)</f>
        <v>-14.734083569127082</v>
      </c>
      <c r="AA38" s="19">
        <f>SUM(AA39:AA41)</f>
        <v>28224308</v>
      </c>
    </row>
    <row r="39" spans="1:27" ht="12.75">
      <c r="A39" s="5" t="s">
        <v>42</v>
      </c>
      <c r="B39" s="3"/>
      <c r="C39" s="22">
        <v>19525227</v>
      </c>
      <c r="D39" s="22"/>
      <c r="E39" s="23">
        <v>21259634</v>
      </c>
      <c r="F39" s="24">
        <v>19990679</v>
      </c>
      <c r="G39" s="24">
        <v>1279029</v>
      </c>
      <c r="H39" s="24">
        <v>1934659</v>
      </c>
      <c r="I39" s="24">
        <v>1398088</v>
      </c>
      <c r="J39" s="24">
        <v>4611776</v>
      </c>
      <c r="K39" s="24">
        <v>2654953</v>
      </c>
      <c r="L39" s="24">
        <v>721518</v>
      </c>
      <c r="M39" s="24">
        <v>1822125</v>
      </c>
      <c r="N39" s="24">
        <v>5198596</v>
      </c>
      <c r="O39" s="24">
        <v>1477107</v>
      </c>
      <c r="P39" s="24">
        <v>1227178</v>
      </c>
      <c r="Q39" s="24">
        <v>1741412</v>
      </c>
      <c r="R39" s="24">
        <v>4445697</v>
      </c>
      <c r="S39" s="24"/>
      <c r="T39" s="24"/>
      <c r="U39" s="24"/>
      <c r="V39" s="24"/>
      <c r="W39" s="24">
        <v>14256069</v>
      </c>
      <c r="X39" s="24">
        <v>15226935</v>
      </c>
      <c r="Y39" s="24">
        <v>-970866</v>
      </c>
      <c r="Z39" s="6">
        <v>-6.38</v>
      </c>
      <c r="AA39" s="22">
        <v>19990679</v>
      </c>
    </row>
    <row r="40" spans="1:27" ht="12.75">
      <c r="A40" s="5" t="s">
        <v>43</v>
      </c>
      <c r="B40" s="3"/>
      <c r="C40" s="22">
        <v>4354794</v>
      </c>
      <c r="D40" s="22"/>
      <c r="E40" s="23">
        <v>9184342</v>
      </c>
      <c r="F40" s="24">
        <v>8023342</v>
      </c>
      <c r="G40" s="24">
        <v>289297</v>
      </c>
      <c r="H40" s="24">
        <v>380459</v>
      </c>
      <c r="I40" s="24">
        <v>361334</v>
      </c>
      <c r="J40" s="24">
        <v>1031090</v>
      </c>
      <c r="K40" s="24">
        <v>873740</v>
      </c>
      <c r="L40" s="24">
        <v>-48741</v>
      </c>
      <c r="M40" s="24">
        <v>677636</v>
      </c>
      <c r="N40" s="24">
        <v>1502635</v>
      </c>
      <c r="O40" s="24">
        <v>520897</v>
      </c>
      <c r="P40" s="24">
        <v>522008</v>
      </c>
      <c r="Q40" s="24">
        <v>436400</v>
      </c>
      <c r="R40" s="24">
        <v>1479305</v>
      </c>
      <c r="S40" s="24"/>
      <c r="T40" s="24"/>
      <c r="U40" s="24"/>
      <c r="V40" s="24"/>
      <c r="W40" s="24">
        <v>4013030</v>
      </c>
      <c r="X40" s="24">
        <v>6224424</v>
      </c>
      <c r="Y40" s="24">
        <v>-2211394</v>
      </c>
      <c r="Z40" s="6">
        <v>-35.53</v>
      </c>
      <c r="AA40" s="22">
        <v>8023342</v>
      </c>
    </row>
    <row r="41" spans="1:27" ht="12.75">
      <c r="A41" s="5" t="s">
        <v>44</v>
      </c>
      <c r="B41" s="3"/>
      <c r="C41" s="22">
        <v>192590</v>
      </c>
      <c r="D41" s="22"/>
      <c r="E41" s="23">
        <v>201287</v>
      </c>
      <c r="F41" s="24">
        <v>210287</v>
      </c>
      <c r="G41" s="24">
        <v>16225</v>
      </c>
      <c r="H41" s="24">
        <v>12772</v>
      </c>
      <c r="I41" s="24">
        <v>32692</v>
      </c>
      <c r="J41" s="24">
        <v>61689</v>
      </c>
      <c r="K41" s="24">
        <v>26983</v>
      </c>
      <c r="L41" s="24">
        <v>1560</v>
      </c>
      <c r="M41" s="24">
        <v>24579</v>
      </c>
      <c r="N41" s="24">
        <v>53122</v>
      </c>
      <c r="O41" s="24">
        <v>13860</v>
      </c>
      <c r="P41" s="24">
        <v>12734</v>
      </c>
      <c r="Q41" s="24">
        <v>12738</v>
      </c>
      <c r="R41" s="24">
        <v>39332</v>
      </c>
      <c r="S41" s="24"/>
      <c r="T41" s="24"/>
      <c r="U41" s="24"/>
      <c r="V41" s="24"/>
      <c r="W41" s="24">
        <v>154143</v>
      </c>
      <c r="X41" s="24">
        <v>155448</v>
      </c>
      <c r="Y41" s="24">
        <v>-1305</v>
      </c>
      <c r="Z41" s="6">
        <v>-0.84</v>
      </c>
      <c r="AA41" s="22">
        <v>210287</v>
      </c>
    </row>
    <row r="42" spans="1:27" ht="12.75">
      <c r="A42" s="2" t="s">
        <v>45</v>
      </c>
      <c r="B42" s="8"/>
      <c r="C42" s="19">
        <f aca="true" t="shared" si="8" ref="C42:Y42">SUM(C43:C46)</f>
        <v>162754848</v>
      </c>
      <c r="D42" s="19">
        <f>SUM(D43:D46)</f>
        <v>0</v>
      </c>
      <c r="E42" s="20">
        <f t="shared" si="8"/>
        <v>163817377</v>
      </c>
      <c r="F42" s="21">
        <f t="shared" si="8"/>
        <v>185962797</v>
      </c>
      <c r="G42" s="21">
        <f t="shared" si="8"/>
        <v>15869936</v>
      </c>
      <c r="H42" s="21">
        <f t="shared" si="8"/>
        <v>17720343</v>
      </c>
      <c r="I42" s="21">
        <f t="shared" si="8"/>
        <v>10468933</v>
      </c>
      <c r="J42" s="21">
        <f t="shared" si="8"/>
        <v>44059212</v>
      </c>
      <c r="K42" s="21">
        <f t="shared" si="8"/>
        <v>17315700</v>
      </c>
      <c r="L42" s="21">
        <f t="shared" si="8"/>
        <v>9679023</v>
      </c>
      <c r="M42" s="21">
        <f t="shared" si="8"/>
        <v>13464120</v>
      </c>
      <c r="N42" s="21">
        <f t="shared" si="8"/>
        <v>40458843</v>
      </c>
      <c r="O42" s="21">
        <f t="shared" si="8"/>
        <v>12079028</v>
      </c>
      <c r="P42" s="21">
        <f t="shared" si="8"/>
        <v>11572494</v>
      </c>
      <c r="Q42" s="21">
        <f t="shared" si="8"/>
        <v>6088673</v>
      </c>
      <c r="R42" s="21">
        <f t="shared" si="8"/>
        <v>29740195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114258250</v>
      </c>
      <c r="X42" s="21">
        <f t="shared" si="8"/>
        <v>137399257</v>
      </c>
      <c r="Y42" s="21">
        <f t="shared" si="8"/>
        <v>-23141007</v>
      </c>
      <c r="Z42" s="4">
        <f>+IF(X42&lt;&gt;0,+(Y42/X42)*100,0)</f>
        <v>-16.842163127563346</v>
      </c>
      <c r="AA42" s="19">
        <f>SUM(AA43:AA46)</f>
        <v>185962797</v>
      </c>
    </row>
    <row r="43" spans="1:27" ht="12.75">
      <c r="A43" s="5" t="s">
        <v>46</v>
      </c>
      <c r="B43" s="3"/>
      <c r="C43" s="22">
        <v>95456420</v>
      </c>
      <c r="D43" s="22"/>
      <c r="E43" s="23">
        <v>101548499</v>
      </c>
      <c r="F43" s="24">
        <v>107834749</v>
      </c>
      <c r="G43" s="24">
        <v>11893215</v>
      </c>
      <c r="H43" s="24">
        <v>11660020</v>
      </c>
      <c r="I43" s="24">
        <v>7022097</v>
      </c>
      <c r="J43" s="24">
        <v>30575332</v>
      </c>
      <c r="K43" s="24">
        <v>8469824</v>
      </c>
      <c r="L43" s="24">
        <v>7339975</v>
      </c>
      <c r="M43" s="24">
        <v>6755677</v>
      </c>
      <c r="N43" s="24">
        <v>22565476</v>
      </c>
      <c r="O43" s="24">
        <v>7976715</v>
      </c>
      <c r="P43" s="24">
        <v>7496178</v>
      </c>
      <c r="Q43" s="24">
        <v>2244247</v>
      </c>
      <c r="R43" s="24">
        <v>17717140</v>
      </c>
      <c r="S43" s="24"/>
      <c r="T43" s="24"/>
      <c r="U43" s="24"/>
      <c r="V43" s="24"/>
      <c r="W43" s="24">
        <v>70857948</v>
      </c>
      <c r="X43" s="24">
        <v>80137540</v>
      </c>
      <c r="Y43" s="24">
        <v>-9279592</v>
      </c>
      <c r="Z43" s="6">
        <v>-11.58</v>
      </c>
      <c r="AA43" s="22">
        <v>107834749</v>
      </c>
    </row>
    <row r="44" spans="1:27" ht="12.75">
      <c r="A44" s="5" t="s">
        <v>47</v>
      </c>
      <c r="B44" s="3"/>
      <c r="C44" s="22">
        <v>32249313</v>
      </c>
      <c r="D44" s="22"/>
      <c r="E44" s="23">
        <v>32534811</v>
      </c>
      <c r="F44" s="24">
        <v>38438781</v>
      </c>
      <c r="G44" s="24">
        <v>2437432</v>
      </c>
      <c r="H44" s="24">
        <v>2383746</v>
      </c>
      <c r="I44" s="24">
        <v>301297</v>
      </c>
      <c r="J44" s="24">
        <v>5122475</v>
      </c>
      <c r="K44" s="24">
        <v>2672702</v>
      </c>
      <c r="L44" s="24">
        <v>2096096</v>
      </c>
      <c r="M44" s="24">
        <v>4669488</v>
      </c>
      <c r="N44" s="24">
        <v>9438286</v>
      </c>
      <c r="O44" s="24">
        <v>2441895</v>
      </c>
      <c r="P44" s="24">
        <v>2536315</v>
      </c>
      <c r="Q44" s="24">
        <v>2392601</v>
      </c>
      <c r="R44" s="24">
        <v>7370811</v>
      </c>
      <c r="S44" s="24"/>
      <c r="T44" s="24"/>
      <c r="U44" s="24"/>
      <c r="V44" s="24"/>
      <c r="W44" s="24">
        <v>21931572</v>
      </c>
      <c r="X44" s="24">
        <v>28285464</v>
      </c>
      <c r="Y44" s="24">
        <v>-6353892</v>
      </c>
      <c r="Z44" s="6">
        <v>-22.46</v>
      </c>
      <c r="AA44" s="22">
        <v>38438781</v>
      </c>
    </row>
    <row r="45" spans="1:27" ht="12.75">
      <c r="A45" s="5" t="s">
        <v>48</v>
      </c>
      <c r="B45" s="3"/>
      <c r="C45" s="25">
        <v>14175707</v>
      </c>
      <c r="D45" s="25"/>
      <c r="E45" s="26">
        <v>15077720</v>
      </c>
      <c r="F45" s="27">
        <v>20370170</v>
      </c>
      <c r="G45" s="27">
        <v>339545</v>
      </c>
      <c r="H45" s="27">
        <v>2511837</v>
      </c>
      <c r="I45" s="27">
        <v>1985436</v>
      </c>
      <c r="J45" s="27">
        <v>4836818</v>
      </c>
      <c r="K45" s="27">
        <v>4008215</v>
      </c>
      <c r="L45" s="27">
        <v>63011</v>
      </c>
      <c r="M45" s="27">
        <v>473242</v>
      </c>
      <c r="N45" s="27">
        <v>4544468</v>
      </c>
      <c r="O45" s="27">
        <v>352975</v>
      </c>
      <c r="P45" s="27">
        <v>361654</v>
      </c>
      <c r="Q45" s="27">
        <v>301489</v>
      </c>
      <c r="R45" s="27">
        <v>1016118</v>
      </c>
      <c r="S45" s="27"/>
      <c r="T45" s="27"/>
      <c r="U45" s="27"/>
      <c r="V45" s="27"/>
      <c r="W45" s="27">
        <v>10397404</v>
      </c>
      <c r="X45" s="27">
        <v>14886900</v>
      </c>
      <c r="Y45" s="27">
        <v>-4489496</v>
      </c>
      <c r="Z45" s="7">
        <v>-30.16</v>
      </c>
      <c r="AA45" s="25">
        <v>20370170</v>
      </c>
    </row>
    <row r="46" spans="1:27" ht="12.75">
      <c r="A46" s="5" t="s">
        <v>49</v>
      </c>
      <c r="B46" s="3"/>
      <c r="C46" s="22">
        <v>20873408</v>
      </c>
      <c r="D46" s="22"/>
      <c r="E46" s="23">
        <v>14656347</v>
      </c>
      <c r="F46" s="24">
        <v>19319097</v>
      </c>
      <c r="G46" s="24">
        <v>1199744</v>
      </c>
      <c r="H46" s="24">
        <v>1164740</v>
      </c>
      <c r="I46" s="24">
        <v>1160103</v>
      </c>
      <c r="J46" s="24">
        <v>3524587</v>
      </c>
      <c r="K46" s="24">
        <v>2164959</v>
      </c>
      <c r="L46" s="24">
        <v>179941</v>
      </c>
      <c r="M46" s="24">
        <v>1565713</v>
      </c>
      <c r="N46" s="24">
        <v>3910613</v>
      </c>
      <c r="O46" s="24">
        <v>1307443</v>
      </c>
      <c r="P46" s="24">
        <v>1178347</v>
      </c>
      <c r="Q46" s="24">
        <v>1150336</v>
      </c>
      <c r="R46" s="24">
        <v>3636126</v>
      </c>
      <c r="S46" s="24"/>
      <c r="T46" s="24"/>
      <c r="U46" s="24"/>
      <c r="V46" s="24"/>
      <c r="W46" s="24">
        <v>11071326</v>
      </c>
      <c r="X46" s="24">
        <v>14089353</v>
      </c>
      <c r="Y46" s="24">
        <v>-3018027</v>
      </c>
      <c r="Z46" s="6">
        <v>-21.42</v>
      </c>
      <c r="AA46" s="22">
        <v>19319097</v>
      </c>
    </row>
    <row r="47" spans="1:27" ht="12.75">
      <c r="A47" s="2" t="s">
        <v>50</v>
      </c>
      <c r="B47" s="8" t="s">
        <v>51</v>
      </c>
      <c r="C47" s="19"/>
      <c r="D47" s="19"/>
      <c r="E47" s="20">
        <v>55000</v>
      </c>
      <c r="F47" s="21">
        <v>50000</v>
      </c>
      <c r="G47" s="21"/>
      <c r="H47" s="21"/>
      <c r="I47" s="21"/>
      <c r="J47" s="21"/>
      <c r="K47" s="21"/>
      <c r="L47" s="21">
        <v>1160</v>
      </c>
      <c r="M47" s="21"/>
      <c r="N47" s="21">
        <v>1160</v>
      </c>
      <c r="O47" s="21"/>
      <c r="P47" s="21"/>
      <c r="Q47" s="21"/>
      <c r="R47" s="21"/>
      <c r="S47" s="21"/>
      <c r="T47" s="21"/>
      <c r="U47" s="21"/>
      <c r="V47" s="21"/>
      <c r="W47" s="21">
        <v>1160</v>
      </c>
      <c r="X47" s="21">
        <v>38757</v>
      </c>
      <c r="Y47" s="21">
        <v>-37597</v>
      </c>
      <c r="Z47" s="4">
        <v>-97.01</v>
      </c>
      <c r="AA47" s="19">
        <v>50000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420551729</v>
      </c>
      <c r="D48" s="40">
        <f>+D28+D32+D38+D42+D47</f>
        <v>0</v>
      </c>
      <c r="E48" s="41">
        <f t="shared" si="9"/>
        <v>418034368</v>
      </c>
      <c r="F48" s="42">
        <f t="shared" si="9"/>
        <v>439879207</v>
      </c>
      <c r="G48" s="42">
        <f t="shared" si="9"/>
        <v>36101902</v>
      </c>
      <c r="H48" s="42">
        <f t="shared" si="9"/>
        <v>37522632</v>
      </c>
      <c r="I48" s="42">
        <f t="shared" si="9"/>
        <v>27498090</v>
      </c>
      <c r="J48" s="42">
        <f t="shared" si="9"/>
        <v>101122624</v>
      </c>
      <c r="K48" s="42">
        <f t="shared" si="9"/>
        <v>49509266</v>
      </c>
      <c r="L48" s="42">
        <f t="shared" si="9"/>
        <v>23363555</v>
      </c>
      <c r="M48" s="42">
        <f t="shared" si="9"/>
        <v>36310345</v>
      </c>
      <c r="N48" s="42">
        <f t="shared" si="9"/>
        <v>109183166</v>
      </c>
      <c r="O48" s="42">
        <f t="shared" si="9"/>
        <v>37155418</v>
      </c>
      <c r="P48" s="42">
        <f t="shared" si="9"/>
        <v>30947444</v>
      </c>
      <c r="Q48" s="42">
        <f t="shared" si="9"/>
        <v>25872556</v>
      </c>
      <c r="R48" s="42">
        <f t="shared" si="9"/>
        <v>93975418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304281208</v>
      </c>
      <c r="X48" s="42">
        <f t="shared" si="9"/>
        <v>327269489</v>
      </c>
      <c r="Y48" s="42">
        <f t="shared" si="9"/>
        <v>-22988281</v>
      </c>
      <c r="Z48" s="43">
        <f>+IF(X48&lt;&gt;0,+(Y48/X48)*100,0)</f>
        <v>-7.024266475387811</v>
      </c>
      <c r="AA48" s="40">
        <f>+AA28+AA32+AA38+AA42+AA47</f>
        <v>439879207</v>
      </c>
    </row>
    <row r="49" spans="1:27" ht="12.75">
      <c r="A49" s="14" t="s">
        <v>88</v>
      </c>
      <c r="B49" s="15"/>
      <c r="C49" s="44">
        <f aca="true" t="shared" si="10" ref="C49:Y49">+C25-C48</f>
        <v>60118152</v>
      </c>
      <c r="D49" s="44">
        <f>+D25-D48</f>
        <v>0</v>
      </c>
      <c r="E49" s="45">
        <f t="shared" si="10"/>
        <v>181305009</v>
      </c>
      <c r="F49" s="46">
        <f t="shared" si="10"/>
        <v>154032761</v>
      </c>
      <c r="G49" s="46">
        <f t="shared" si="10"/>
        <v>95474957</v>
      </c>
      <c r="H49" s="46">
        <f t="shared" si="10"/>
        <v>2131428</v>
      </c>
      <c r="I49" s="46">
        <f t="shared" si="10"/>
        <v>9235226</v>
      </c>
      <c r="J49" s="46">
        <f t="shared" si="10"/>
        <v>106841611</v>
      </c>
      <c r="K49" s="46">
        <f t="shared" si="10"/>
        <v>-20684413</v>
      </c>
      <c r="L49" s="46">
        <f t="shared" si="10"/>
        <v>14995496</v>
      </c>
      <c r="M49" s="46">
        <f t="shared" si="10"/>
        <v>41898064</v>
      </c>
      <c r="N49" s="46">
        <f t="shared" si="10"/>
        <v>36209147</v>
      </c>
      <c r="O49" s="46">
        <f t="shared" si="10"/>
        <v>-21422818</v>
      </c>
      <c r="P49" s="46">
        <f t="shared" si="10"/>
        <v>-24994</v>
      </c>
      <c r="Q49" s="46">
        <f t="shared" si="10"/>
        <v>42924932</v>
      </c>
      <c r="R49" s="46">
        <f t="shared" si="10"/>
        <v>21477120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164527878</v>
      </c>
      <c r="X49" s="46">
        <f>IF(F25=F48,0,X25-X48)</f>
        <v>117854632</v>
      </c>
      <c r="Y49" s="46">
        <f t="shared" si="10"/>
        <v>46673246</v>
      </c>
      <c r="Z49" s="47">
        <f>+IF(X49&lt;&gt;0,+(Y49/X49)*100,0)</f>
        <v>39.602385759432856</v>
      </c>
      <c r="AA49" s="44">
        <f>+AA25-AA48</f>
        <v>154032761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74603899</v>
      </c>
      <c r="D5" s="19">
        <f>SUM(D6:D8)</f>
        <v>0</v>
      </c>
      <c r="E5" s="20">
        <f t="shared" si="0"/>
        <v>60642464</v>
      </c>
      <c r="F5" s="21">
        <f t="shared" si="0"/>
        <v>59956626</v>
      </c>
      <c r="G5" s="21">
        <f t="shared" si="0"/>
        <v>1931443</v>
      </c>
      <c r="H5" s="21">
        <f t="shared" si="0"/>
        <v>1921293</v>
      </c>
      <c r="I5" s="21">
        <f t="shared" si="0"/>
        <v>1976867</v>
      </c>
      <c r="J5" s="21">
        <f t="shared" si="0"/>
        <v>5829603</v>
      </c>
      <c r="K5" s="21">
        <f t="shared" si="0"/>
        <v>1980274</v>
      </c>
      <c r="L5" s="21">
        <f t="shared" si="0"/>
        <v>1922804</v>
      </c>
      <c r="M5" s="21">
        <f t="shared" si="0"/>
        <v>2118612</v>
      </c>
      <c r="N5" s="21">
        <f t="shared" si="0"/>
        <v>6021690</v>
      </c>
      <c r="O5" s="21">
        <f t="shared" si="0"/>
        <v>2210949</v>
      </c>
      <c r="P5" s="21">
        <f t="shared" si="0"/>
        <v>2031380</v>
      </c>
      <c r="Q5" s="21">
        <f t="shared" si="0"/>
        <v>-156681</v>
      </c>
      <c r="R5" s="21">
        <f t="shared" si="0"/>
        <v>4085648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15936941</v>
      </c>
      <c r="X5" s="21">
        <f t="shared" si="0"/>
        <v>45012138</v>
      </c>
      <c r="Y5" s="21">
        <f t="shared" si="0"/>
        <v>-29075197</v>
      </c>
      <c r="Z5" s="4">
        <f>+IF(X5&lt;&gt;0,+(Y5/X5)*100,0)</f>
        <v>-64.59412570005007</v>
      </c>
      <c r="AA5" s="19">
        <f>SUM(AA6:AA8)</f>
        <v>59956626</v>
      </c>
    </row>
    <row r="6" spans="1:27" ht="12.75">
      <c r="A6" s="5" t="s">
        <v>32</v>
      </c>
      <c r="B6" s="3"/>
      <c r="C6" s="22">
        <v>42790413</v>
      </c>
      <c r="D6" s="22"/>
      <c r="E6" s="23">
        <v>47340000</v>
      </c>
      <c r="F6" s="24">
        <v>47340000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35505000</v>
      </c>
      <c r="Y6" s="24">
        <v>-35505000</v>
      </c>
      <c r="Z6" s="6">
        <v>-100</v>
      </c>
      <c r="AA6" s="22">
        <v>47340000</v>
      </c>
    </row>
    <row r="7" spans="1:27" ht="12.75">
      <c r="A7" s="5" t="s">
        <v>33</v>
      </c>
      <c r="B7" s="3"/>
      <c r="C7" s="25">
        <v>31813486</v>
      </c>
      <c r="D7" s="25"/>
      <c r="E7" s="26">
        <v>13302464</v>
      </c>
      <c r="F7" s="27">
        <v>12616626</v>
      </c>
      <c r="G7" s="27">
        <v>1931443</v>
      </c>
      <c r="H7" s="27">
        <v>1921293</v>
      </c>
      <c r="I7" s="27">
        <v>1976867</v>
      </c>
      <c r="J7" s="27">
        <v>5829603</v>
      </c>
      <c r="K7" s="27">
        <v>1980274</v>
      </c>
      <c r="L7" s="27">
        <v>1922804</v>
      </c>
      <c r="M7" s="27">
        <v>2118612</v>
      </c>
      <c r="N7" s="27">
        <v>6021690</v>
      </c>
      <c r="O7" s="27">
        <v>2210949</v>
      </c>
      <c r="P7" s="27">
        <v>2031380</v>
      </c>
      <c r="Q7" s="27">
        <v>-156681</v>
      </c>
      <c r="R7" s="27">
        <v>4085648</v>
      </c>
      <c r="S7" s="27"/>
      <c r="T7" s="27"/>
      <c r="U7" s="27"/>
      <c r="V7" s="27"/>
      <c r="W7" s="27">
        <v>15936941</v>
      </c>
      <c r="X7" s="27">
        <v>9507138</v>
      </c>
      <c r="Y7" s="27">
        <v>6429803</v>
      </c>
      <c r="Z7" s="7">
        <v>67.63</v>
      </c>
      <c r="AA7" s="25">
        <v>12616626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2481202</v>
      </c>
      <c r="D9" s="19">
        <f>SUM(D10:D14)</f>
        <v>0</v>
      </c>
      <c r="E9" s="20">
        <f t="shared" si="1"/>
        <v>1285000</v>
      </c>
      <c r="F9" s="21">
        <f t="shared" si="1"/>
        <v>1285000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10193</v>
      </c>
      <c r="M9" s="21">
        <f t="shared" si="1"/>
        <v>8215</v>
      </c>
      <c r="N9" s="21">
        <f t="shared" si="1"/>
        <v>18408</v>
      </c>
      <c r="O9" s="21">
        <f t="shared" si="1"/>
        <v>45029</v>
      </c>
      <c r="P9" s="21">
        <f t="shared" si="1"/>
        <v>41211</v>
      </c>
      <c r="Q9" s="21">
        <f t="shared" si="1"/>
        <v>2120</v>
      </c>
      <c r="R9" s="21">
        <f t="shared" si="1"/>
        <v>88360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106768</v>
      </c>
      <c r="X9" s="21">
        <f t="shared" si="1"/>
        <v>963774</v>
      </c>
      <c r="Y9" s="21">
        <f t="shared" si="1"/>
        <v>-857006</v>
      </c>
      <c r="Z9" s="4">
        <f>+IF(X9&lt;&gt;0,+(Y9/X9)*100,0)</f>
        <v>-88.92188417616578</v>
      </c>
      <c r="AA9" s="19">
        <f>SUM(AA10:AA14)</f>
        <v>1285000</v>
      </c>
    </row>
    <row r="10" spans="1:27" ht="12.75">
      <c r="A10" s="5" t="s">
        <v>36</v>
      </c>
      <c r="B10" s="3"/>
      <c r="C10" s="22">
        <v>613223</v>
      </c>
      <c r="D10" s="22"/>
      <c r="E10" s="23">
        <v>1000000</v>
      </c>
      <c r="F10" s="24">
        <v>1000000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750006</v>
      </c>
      <c r="Y10" s="24">
        <v>-750006</v>
      </c>
      <c r="Z10" s="6">
        <v>-100</v>
      </c>
      <c r="AA10" s="22">
        <v>1000000</v>
      </c>
    </row>
    <row r="11" spans="1:27" ht="12.75">
      <c r="A11" s="5" t="s">
        <v>37</v>
      </c>
      <c r="B11" s="3"/>
      <c r="C11" s="22">
        <v>1581308</v>
      </c>
      <c r="D11" s="22"/>
      <c r="E11" s="23">
        <v>50000</v>
      </c>
      <c r="F11" s="24">
        <v>50000</v>
      </c>
      <c r="G11" s="24"/>
      <c r="H11" s="24"/>
      <c r="I11" s="24"/>
      <c r="J11" s="24"/>
      <c r="K11" s="24"/>
      <c r="L11" s="24"/>
      <c r="M11" s="24"/>
      <c r="N11" s="24"/>
      <c r="O11" s="24"/>
      <c r="P11" s="24">
        <v>280</v>
      </c>
      <c r="Q11" s="24"/>
      <c r="R11" s="24">
        <v>280</v>
      </c>
      <c r="S11" s="24"/>
      <c r="T11" s="24"/>
      <c r="U11" s="24"/>
      <c r="V11" s="24"/>
      <c r="W11" s="24">
        <v>280</v>
      </c>
      <c r="X11" s="24">
        <v>37503</v>
      </c>
      <c r="Y11" s="24">
        <v>-37223</v>
      </c>
      <c r="Z11" s="6">
        <v>-99.25</v>
      </c>
      <c r="AA11" s="22">
        <v>50000</v>
      </c>
    </row>
    <row r="12" spans="1:27" ht="12.75">
      <c r="A12" s="5" t="s">
        <v>38</v>
      </c>
      <c r="B12" s="3"/>
      <c r="C12" s="22">
        <v>286671</v>
      </c>
      <c r="D12" s="22"/>
      <c r="E12" s="23">
        <v>235000</v>
      </c>
      <c r="F12" s="24">
        <v>235000</v>
      </c>
      <c r="G12" s="24"/>
      <c r="H12" s="24"/>
      <c r="I12" s="24"/>
      <c r="J12" s="24"/>
      <c r="K12" s="24"/>
      <c r="L12" s="24">
        <v>10193</v>
      </c>
      <c r="M12" s="24">
        <v>8215</v>
      </c>
      <c r="N12" s="24">
        <v>18408</v>
      </c>
      <c r="O12" s="24">
        <v>45029</v>
      </c>
      <c r="P12" s="24">
        <v>40931</v>
      </c>
      <c r="Q12" s="24">
        <v>2120</v>
      </c>
      <c r="R12" s="24">
        <v>88080</v>
      </c>
      <c r="S12" s="24"/>
      <c r="T12" s="24"/>
      <c r="U12" s="24"/>
      <c r="V12" s="24"/>
      <c r="W12" s="24">
        <v>106488</v>
      </c>
      <c r="X12" s="24">
        <v>176265</v>
      </c>
      <c r="Y12" s="24">
        <v>-69777</v>
      </c>
      <c r="Z12" s="6">
        <v>-39.59</v>
      </c>
      <c r="AA12" s="22">
        <v>235000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625000</v>
      </c>
      <c r="F15" s="21">
        <f t="shared" si="2"/>
        <v>625000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468747</v>
      </c>
      <c r="Y15" s="21">
        <f t="shared" si="2"/>
        <v>-468747</v>
      </c>
      <c r="Z15" s="4">
        <f>+IF(X15&lt;&gt;0,+(Y15/X15)*100,0)</f>
        <v>-100</v>
      </c>
      <c r="AA15" s="19">
        <f>SUM(AA16:AA18)</f>
        <v>625000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>
        <v>625000</v>
      </c>
      <c r="F17" s="24">
        <v>625000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468747</v>
      </c>
      <c r="Y17" s="24">
        <v>-468747</v>
      </c>
      <c r="Z17" s="6">
        <v>-100</v>
      </c>
      <c r="AA17" s="22">
        <v>625000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63326009</v>
      </c>
      <c r="D19" s="19">
        <f>SUM(D20:D23)</f>
        <v>0</v>
      </c>
      <c r="E19" s="20">
        <f t="shared" si="3"/>
        <v>86717217</v>
      </c>
      <c r="F19" s="21">
        <f t="shared" si="3"/>
        <v>87017217</v>
      </c>
      <c r="G19" s="21">
        <f t="shared" si="3"/>
        <v>3718133</v>
      </c>
      <c r="H19" s="21">
        <f t="shared" si="3"/>
        <v>3937567</v>
      </c>
      <c r="I19" s="21">
        <f t="shared" si="3"/>
        <v>3553828</v>
      </c>
      <c r="J19" s="21">
        <f t="shared" si="3"/>
        <v>11209528</v>
      </c>
      <c r="K19" s="21">
        <f t="shared" si="3"/>
        <v>2951211</v>
      </c>
      <c r="L19" s="21">
        <f t="shared" si="3"/>
        <v>3057439</v>
      </c>
      <c r="M19" s="21">
        <f t="shared" si="3"/>
        <v>2601589</v>
      </c>
      <c r="N19" s="21">
        <f t="shared" si="3"/>
        <v>8610239</v>
      </c>
      <c r="O19" s="21">
        <f t="shared" si="3"/>
        <v>2631256</v>
      </c>
      <c r="P19" s="21">
        <f t="shared" si="3"/>
        <v>2745955</v>
      </c>
      <c r="Q19" s="21">
        <f t="shared" si="3"/>
        <v>68687</v>
      </c>
      <c r="R19" s="21">
        <f t="shared" si="3"/>
        <v>5445898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25265665</v>
      </c>
      <c r="X19" s="21">
        <f t="shared" si="3"/>
        <v>65157915</v>
      </c>
      <c r="Y19" s="21">
        <f t="shared" si="3"/>
        <v>-39892250</v>
      </c>
      <c r="Z19" s="4">
        <f>+IF(X19&lt;&gt;0,+(Y19/X19)*100,0)</f>
        <v>-61.22395107332701</v>
      </c>
      <c r="AA19" s="19">
        <f>SUM(AA20:AA23)</f>
        <v>87017217</v>
      </c>
    </row>
    <row r="20" spans="1:27" ht="12.75">
      <c r="A20" s="5" t="s">
        <v>46</v>
      </c>
      <c r="B20" s="3"/>
      <c r="C20" s="22">
        <v>15584917</v>
      </c>
      <c r="D20" s="22"/>
      <c r="E20" s="23">
        <v>29941618</v>
      </c>
      <c r="F20" s="24">
        <v>29941618</v>
      </c>
      <c r="G20" s="24">
        <v>1816530</v>
      </c>
      <c r="H20" s="24">
        <v>2021514</v>
      </c>
      <c r="I20" s="24">
        <v>1744071</v>
      </c>
      <c r="J20" s="24">
        <v>5582115</v>
      </c>
      <c r="K20" s="24">
        <v>1183859</v>
      </c>
      <c r="L20" s="24">
        <v>1208348</v>
      </c>
      <c r="M20" s="24">
        <v>773367</v>
      </c>
      <c r="N20" s="24">
        <v>3165574</v>
      </c>
      <c r="O20" s="24">
        <v>851828</v>
      </c>
      <c r="P20" s="24">
        <v>847900</v>
      </c>
      <c r="Q20" s="24">
        <v>71086</v>
      </c>
      <c r="R20" s="24">
        <v>1770814</v>
      </c>
      <c r="S20" s="24"/>
      <c r="T20" s="24"/>
      <c r="U20" s="24"/>
      <c r="V20" s="24"/>
      <c r="W20" s="24">
        <v>10518503</v>
      </c>
      <c r="X20" s="24">
        <v>22456206</v>
      </c>
      <c r="Y20" s="24">
        <v>-11937703</v>
      </c>
      <c r="Z20" s="6">
        <v>-53.16</v>
      </c>
      <c r="AA20" s="22">
        <v>29941618</v>
      </c>
    </row>
    <row r="21" spans="1:27" ht="12.75">
      <c r="A21" s="5" t="s">
        <v>47</v>
      </c>
      <c r="B21" s="3"/>
      <c r="C21" s="22">
        <v>32913375</v>
      </c>
      <c r="D21" s="22"/>
      <c r="E21" s="23">
        <v>40664337</v>
      </c>
      <c r="F21" s="24">
        <v>40964337</v>
      </c>
      <c r="G21" s="24">
        <v>694449</v>
      </c>
      <c r="H21" s="24">
        <v>740616</v>
      </c>
      <c r="I21" s="24">
        <v>674217</v>
      </c>
      <c r="J21" s="24">
        <v>2109282</v>
      </c>
      <c r="K21" s="24">
        <v>663702</v>
      </c>
      <c r="L21" s="24">
        <v>753747</v>
      </c>
      <c r="M21" s="24">
        <v>679826</v>
      </c>
      <c r="N21" s="24">
        <v>2097275</v>
      </c>
      <c r="O21" s="24">
        <v>612137</v>
      </c>
      <c r="P21" s="24">
        <v>719431</v>
      </c>
      <c r="Q21" s="24">
        <v>-19108</v>
      </c>
      <c r="R21" s="24">
        <v>1312460</v>
      </c>
      <c r="S21" s="24"/>
      <c r="T21" s="24"/>
      <c r="U21" s="24"/>
      <c r="V21" s="24"/>
      <c r="W21" s="24">
        <v>5519017</v>
      </c>
      <c r="X21" s="24">
        <v>30618264</v>
      </c>
      <c r="Y21" s="24">
        <v>-25099247</v>
      </c>
      <c r="Z21" s="6">
        <v>-81.97</v>
      </c>
      <c r="AA21" s="22">
        <v>40964337</v>
      </c>
    </row>
    <row r="22" spans="1:27" ht="12.75">
      <c r="A22" s="5" t="s">
        <v>48</v>
      </c>
      <c r="B22" s="3"/>
      <c r="C22" s="25">
        <v>5062174</v>
      </c>
      <c r="D22" s="25"/>
      <c r="E22" s="26">
        <v>8649746</v>
      </c>
      <c r="F22" s="27">
        <v>8649746</v>
      </c>
      <c r="G22" s="27">
        <v>571238</v>
      </c>
      <c r="H22" s="27">
        <v>551935</v>
      </c>
      <c r="I22" s="27">
        <v>525667</v>
      </c>
      <c r="J22" s="27">
        <v>1648840</v>
      </c>
      <c r="K22" s="27">
        <v>506319</v>
      </c>
      <c r="L22" s="27">
        <v>493540</v>
      </c>
      <c r="M22" s="27">
        <v>547727</v>
      </c>
      <c r="N22" s="27">
        <v>1547586</v>
      </c>
      <c r="O22" s="27">
        <v>560666</v>
      </c>
      <c r="P22" s="27">
        <v>568273</v>
      </c>
      <c r="Q22" s="27">
        <v>18509</v>
      </c>
      <c r="R22" s="27">
        <v>1147448</v>
      </c>
      <c r="S22" s="27"/>
      <c r="T22" s="27"/>
      <c r="U22" s="27"/>
      <c r="V22" s="27"/>
      <c r="W22" s="27">
        <v>4343874</v>
      </c>
      <c r="X22" s="27">
        <v>6487308</v>
      </c>
      <c r="Y22" s="27">
        <v>-2143434</v>
      </c>
      <c r="Z22" s="7">
        <v>-33.04</v>
      </c>
      <c r="AA22" s="25">
        <v>8649746</v>
      </c>
    </row>
    <row r="23" spans="1:27" ht="12.75">
      <c r="A23" s="5" t="s">
        <v>49</v>
      </c>
      <c r="B23" s="3"/>
      <c r="C23" s="22">
        <v>9765543</v>
      </c>
      <c r="D23" s="22"/>
      <c r="E23" s="23">
        <v>7461516</v>
      </c>
      <c r="F23" s="24">
        <v>7461516</v>
      </c>
      <c r="G23" s="24">
        <v>635916</v>
      </c>
      <c r="H23" s="24">
        <v>623502</v>
      </c>
      <c r="I23" s="24">
        <v>609873</v>
      </c>
      <c r="J23" s="24">
        <v>1869291</v>
      </c>
      <c r="K23" s="24">
        <v>597331</v>
      </c>
      <c r="L23" s="24">
        <v>601804</v>
      </c>
      <c r="M23" s="24">
        <v>600669</v>
      </c>
      <c r="N23" s="24">
        <v>1799804</v>
      </c>
      <c r="O23" s="24">
        <v>606625</v>
      </c>
      <c r="P23" s="24">
        <v>610351</v>
      </c>
      <c r="Q23" s="24">
        <v>-1800</v>
      </c>
      <c r="R23" s="24">
        <v>1215176</v>
      </c>
      <c r="S23" s="24"/>
      <c r="T23" s="24"/>
      <c r="U23" s="24"/>
      <c r="V23" s="24"/>
      <c r="W23" s="24">
        <v>4884271</v>
      </c>
      <c r="X23" s="24">
        <v>5596137</v>
      </c>
      <c r="Y23" s="24">
        <v>-711866</v>
      </c>
      <c r="Z23" s="6">
        <v>-12.72</v>
      </c>
      <c r="AA23" s="22">
        <v>7461516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140411110</v>
      </c>
      <c r="D25" s="40">
        <f>+D5+D9+D15+D19+D24</f>
        <v>0</v>
      </c>
      <c r="E25" s="41">
        <f t="shared" si="4"/>
        <v>149269681</v>
      </c>
      <c r="F25" s="42">
        <f t="shared" si="4"/>
        <v>148883843</v>
      </c>
      <c r="G25" s="42">
        <f t="shared" si="4"/>
        <v>5649576</v>
      </c>
      <c r="H25" s="42">
        <f t="shared" si="4"/>
        <v>5858860</v>
      </c>
      <c r="I25" s="42">
        <f t="shared" si="4"/>
        <v>5530695</v>
      </c>
      <c r="J25" s="42">
        <f t="shared" si="4"/>
        <v>17039131</v>
      </c>
      <c r="K25" s="42">
        <f t="shared" si="4"/>
        <v>4931485</v>
      </c>
      <c r="L25" s="42">
        <f t="shared" si="4"/>
        <v>4990436</v>
      </c>
      <c r="M25" s="42">
        <f t="shared" si="4"/>
        <v>4728416</v>
      </c>
      <c r="N25" s="42">
        <f t="shared" si="4"/>
        <v>14650337</v>
      </c>
      <c r="O25" s="42">
        <f t="shared" si="4"/>
        <v>4887234</v>
      </c>
      <c r="P25" s="42">
        <f t="shared" si="4"/>
        <v>4818546</v>
      </c>
      <c r="Q25" s="42">
        <f t="shared" si="4"/>
        <v>-85874</v>
      </c>
      <c r="R25" s="42">
        <f t="shared" si="4"/>
        <v>9619906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41309374</v>
      </c>
      <c r="X25" s="42">
        <f t="shared" si="4"/>
        <v>111602574</v>
      </c>
      <c r="Y25" s="42">
        <f t="shared" si="4"/>
        <v>-70293200</v>
      </c>
      <c r="Z25" s="43">
        <f>+IF(X25&lt;&gt;0,+(Y25/X25)*100,0)</f>
        <v>-62.98528562611827</v>
      </c>
      <c r="AA25" s="40">
        <f>+AA5+AA9+AA15+AA19+AA24</f>
        <v>148883843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105314910</v>
      </c>
      <c r="D28" s="19">
        <f>SUM(D29:D31)</f>
        <v>0</v>
      </c>
      <c r="E28" s="20">
        <f t="shared" si="5"/>
        <v>53170852</v>
      </c>
      <c r="F28" s="21">
        <f t="shared" si="5"/>
        <v>53309896</v>
      </c>
      <c r="G28" s="21">
        <f t="shared" si="5"/>
        <v>2548033</v>
      </c>
      <c r="H28" s="21">
        <f t="shared" si="5"/>
        <v>3805721</v>
      </c>
      <c r="I28" s="21">
        <f t="shared" si="5"/>
        <v>2422316</v>
      </c>
      <c r="J28" s="21">
        <f t="shared" si="5"/>
        <v>8776070</v>
      </c>
      <c r="K28" s="21">
        <f t="shared" si="5"/>
        <v>2533998</v>
      </c>
      <c r="L28" s="21">
        <f t="shared" si="5"/>
        <v>4111936</v>
      </c>
      <c r="M28" s="21">
        <f t="shared" si="5"/>
        <v>3131680</v>
      </c>
      <c r="N28" s="21">
        <f t="shared" si="5"/>
        <v>9777614</v>
      </c>
      <c r="O28" s="21">
        <f t="shared" si="5"/>
        <v>2155534</v>
      </c>
      <c r="P28" s="21">
        <f t="shared" si="5"/>
        <v>2258921</v>
      </c>
      <c r="Q28" s="21">
        <f t="shared" si="5"/>
        <v>2503267</v>
      </c>
      <c r="R28" s="21">
        <f t="shared" si="5"/>
        <v>6917722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25471406</v>
      </c>
      <c r="X28" s="21">
        <f t="shared" si="5"/>
        <v>39811220</v>
      </c>
      <c r="Y28" s="21">
        <f t="shared" si="5"/>
        <v>-14339814</v>
      </c>
      <c r="Z28" s="4">
        <f>+IF(X28&lt;&gt;0,+(Y28/X28)*100,0)</f>
        <v>-36.01952916790794</v>
      </c>
      <c r="AA28" s="19">
        <f>SUM(AA29:AA31)</f>
        <v>53309896</v>
      </c>
    </row>
    <row r="29" spans="1:27" ht="12.75">
      <c r="A29" s="5" t="s">
        <v>32</v>
      </c>
      <c r="B29" s="3"/>
      <c r="C29" s="22">
        <v>11685771</v>
      </c>
      <c r="D29" s="22"/>
      <c r="E29" s="23">
        <v>9656253</v>
      </c>
      <c r="F29" s="24">
        <v>10277433</v>
      </c>
      <c r="G29" s="24">
        <v>860990</v>
      </c>
      <c r="H29" s="24">
        <v>915322</v>
      </c>
      <c r="I29" s="24">
        <v>815086</v>
      </c>
      <c r="J29" s="24">
        <v>2591398</v>
      </c>
      <c r="K29" s="24">
        <v>859577</v>
      </c>
      <c r="L29" s="24">
        <v>918127</v>
      </c>
      <c r="M29" s="24">
        <v>997840</v>
      </c>
      <c r="N29" s="24">
        <v>2775544</v>
      </c>
      <c r="O29" s="24">
        <v>689645</v>
      </c>
      <c r="P29" s="24">
        <v>720557</v>
      </c>
      <c r="Q29" s="24">
        <v>722183</v>
      </c>
      <c r="R29" s="24">
        <v>2132385</v>
      </c>
      <c r="S29" s="24"/>
      <c r="T29" s="24"/>
      <c r="U29" s="24"/>
      <c r="V29" s="24"/>
      <c r="W29" s="24">
        <v>7499327</v>
      </c>
      <c r="X29" s="24">
        <v>7438160</v>
      </c>
      <c r="Y29" s="24">
        <v>61167</v>
      </c>
      <c r="Z29" s="6">
        <v>0.82</v>
      </c>
      <c r="AA29" s="22">
        <v>10277433</v>
      </c>
    </row>
    <row r="30" spans="1:27" ht="12.75">
      <c r="A30" s="5" t="s">
        <v>33</v>
      </c>
      <c r="B30" s="3"/>
      <c r="C30" s="25">
        <v>93629139</v>
      </c>
      <c r="D30" s="25"/>
      <c r="E30" s="26">
        <v>43514599</v>
      </c>
      <c r="F30" s="27">
        <v>43032463</v>
      </c>
      <c r="G30" s="27">
        <v>1687043</v>
      </c>
      <c r="H30" s="27">
        <v>2890399</v>
      </c>
      <c r="I30" s="27">
        <v>1607230</v>
      </c>
      <c r="J30" s="27">
        <v>6184672</v>
      </c>
      <c r="K30" s="27">
        <v>1674421</v>
      </c>
      <c r="L30" s="27">
        <v>3193809</v>
      </c>
      <c r="M30" s="27">
        <v>2133840</v>
      </c>
      <c r="N30" s="27">
        <v>7002070</v>
      </c>
      <c r="O30" s="27">
        <v>1465889</v>
      </c>
      <c r="P30" s="27">
        <v>1538364</v>
      </c>
      <c r="Q30" s="27">
        <v>1781084</v>
      </c>
      <c r="R30" s="27">
        <v>4785337</v>
      </c>
      <c r="S30" s="27"/>
      <c r="T30" s="27"/>
      <c r="U30" s="27"/>
      <c r="V30" s="27"/>
      <c r="W30" s="27">
        <v>17972079</v>
      </c>
      <c r="X30" s="27">
        <v>32373060</v>
      </c>
      <c r="Y30" s="27">
        <v>-14400981</v>
      </c>
      <c r="Z30" s="7">
        <v>-44.48</v>
      </c>
      <c r="AA30" s="25">
        <v>43032463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10342575</v>
      </c>
      <c r="D32" s="19">
        <f>SUM(D33:D37)</f>
        <v>0</v>
      </c>
      <c r="E32" s="20">
        <f t="shared" si="6"/>
        <v>12118256</v>
      </c>
      <c r="F32" s="21">
        <f t="shared" si="6"/>
        <v>10971077</v>
      </c>
      <c r="G32" s="21">
        <f t="shared" si="6"/>
        <v>777348</v>
      </c>
      <c r="H32" s="21">
        <f t="shared" si="6"/>
        <v>700842</v>
      </c>
      <c r="I32" s="21">
        <f t="shared" si="6"/>
        <v>648128</v>
      </c>
      <c r="J32" s="21">
        <f t="shared" si="6"/>
        <v>2126318</v>
      </c>
      <c r="K32" s="21">
        <f t="shared" si="6"/>
        <v>602186</v>
      </c>
      <c r="L32" s="21">
        <f t="shared" si="6"/>
        <v>1053696</v>
      </c>
      <c r="M32" s="21">
        <f t="shared" si="6"/>
        <v>614566</v>
      </c>
      <c r="N32" s="21">
        <f t="shared" si="6"/>
        <v>2270448</v>
      </c>
      <c r="O32" s="21">
        <f t="shared" si="6"/>
        <v>623372</v>
      </c>
      <c r="P32" s="21">
        <f t="shared" si="6"/>
        <v>761115</v>
      </c>
      <c r="Q32" s="21">
        <f t="shared" si="6"/>
        <v>818459</v>
      </c>
      <c r="R32" s="21">
        <f t="shared" si="6"/>
        <v>2202946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6599712</v>
      </c>
      <c r="X32" s="21">
        <f t="shared" si="6"/>
        <v>8271478</v>
      </c>
      <c r="Y32" s="21">
        <f t="shared" si="6"/>
        <v>-1671766</v>
      </c>
      <c r="Z32" s="4">
        <f>+IF(X32&lt;&gt;0,+(Y32/X32)*100,0)</f>
        <v>-20.211212554757445</v>
      </c>
      <c r="AA32" s="19">
        <f>SUM(AA33:AA37)</f>
        <v>10971077</v>
      </c>
    </row>
    <row r="33" spans="1:27" ht="12.75">
      <c r="A33" s="5" t="s">
        <v>36</v>
      </c>
      <c r="B33" s="3"/>
      <c r="C33" s="22">
        <v>1877497</v>
      </c>
      <c r="D33" s="22"/>
      <c r="E33" s="23">
        <v>2539928</v>
      </c>
      <c r="F33" s="24">
        <v>2407428</v>
      </c>
      <c r="G33" s="24">
        <v>44716</v>
      </c>
      <c r="H33" s="24">
        <v>39342</v>
      </c>
      <c r="I33" s="24">
        <v>44835</v>
      </c>
      <c r="J33" s="24">
        <v>128893</v>
      </c>
      <c r="K33" s="24">
        <v>31675</v>
      </c>
      <c r="L33" s="24">
        <v>58789</v>
      </c>
      <c r="M33" s="24">
        <v>25176</v>
      </c>
      <c r="N33" s="24">
        <v>115640</v>
      </c>
      <c r="O33" s="24">
        <v>28558</v>
      </c>
      <c r="P33" s="24">
        <v>159987</v>
      </c>
      <c r="Q33" s="24">
        <v>174149</v>
      </c>
      <c r="R33" s="24">
        <v>362694</v>
      </c>
      <c r="S33" s="24"/>
      <c r="T33" s="24"/>
      <c r="U33" s="24"/>
      <c r="V33" s="24"/>
      <c r="W33" s="24">
        <v>607227</v>
      </c>
      <c r="X33" s="24">
        <v>1834491</v>
      </c>
      <c r="Y33" s="24">
        <v>-1227264</v>
      </c>
      <c r="Z33" s="6">
        <v>-66.9</v>
      </c>
      <c r="AA33" s="22">
        <v>2407428</v>
      </c>
    </row>
    <row r="34" spans="1:27" ht="12.75">
      <c r="A34" s="5" t="s">
        <v>37</v>
      </c>
      <c r="B34" s="3"/>
      <c r="C34" s="22">
        <v>3338233</v>
      </c>
      <c r="D34" s="22"/>
      <c r="E34" s="23">
        <v>4640216</v>
      </c>
      <c r="F34" s="24">
        <v>3628225</v>
      </c>
      <c r="G34" s="24">
        <v>322942</v>
      </c>
      <c r="H34" s="24">
        <v>238942</v>
      </c>
      <c r="I34" s="24">
        <v>245954</v>
      </c>
      <c r="J34" s="24">
        <v>807838</v>
      </c>
      <c r="K34" s="24">
        <v>216517</v>
      </c>
      <c r="L34" s="24">
        <v>469787</v>
      </c>
      <c r="M34" s="24">
        <v>244835</v>
      </c>
      <c r="N34" s="24">
        <v>931139</v>
      </c>
      <c r="O34" s="24">
        <v>244987</v>
      </c>
      <c r="P34" s="24">
        <v>259350</v>
      </c>
      <c r="Q34" s="24">
        <v>295561</v>
      </c>
      <c r="R34" s="24">
        <v>799898</v>
      </c>
      <c r="S34" s="24"/>
      <c r="T34" s="24"/>
      <c r="U34" s="24"/>
      <c r="V34" s="24"/>
      <c r="W34" s="24">
        <v>2538875</v>
      </c>
      <c r="X34" s="24">
        <v>2721168</v>
      </c>
      <c r="Y34" s="24">
        <v>-182293</v>
      </c>
      <c r="Z34" s="6">
        <v>-6.7</v>
      </c>
      <c r="AA34" s="22">
        <v>3628225</v>
      </c>
    </row>
    <row r="35" spans="1:27" ht="12.75">
      <c r="A35" s="5" t="s">
        <v>38</v>
      </c>
      <c r="B35" s="3"/>
      <c r="C35" s="22">
        <v>4156019</v>
      </c>
      <c r="D35" s="22"/>
      <c r="E35" s="23">
        <v>3856032</v>
      </c>
      <c r="F35" s="24">
        <v>3853344</v>
      </c>
      <c r="G35" s="24">
        <v>327867</v>
      </c>
      <c r="H35" s="24">
        <v>337698</v>
      </c>
      <c r="I35" s="24">
        <v>276128</v>
      </c>
      <c r="J35" s="24">
        <v>941693</v>
      </c>
      <c r="K35" s="24">
        <v>264521</v>
      </c>
      <c r="L35" s="24">
        <v>395372</v>
      </c>
      <c r="M35" s="24">
        <v>271891</v>
      </c>
      <c r="N35" s="24">
        <v>931784</v>
      </c>
      <c r="O35" s="24">
        <v>280126</v>
      </c>
      <c r="P35" s="24">
        <v>272077</v>
      </c>
      <c r="Q35" s="24">
        <v>281549</v>
      </c>
      <c r="R35" s="24">
        <v>833752</v>
      </c>
      <c r="S35" s="24"/>
      <c r="T35" s="24"/>
      <c r="U35" s="24"/>
      <c r="V35" s="24"/>
      <c r="W35" s="24">
        <v>2707229</v>
      </c>
      <c r="X35" s="24">
        <v>2904262</v>
      </c>
      <c r="Y35" s="24">
        <v>-197033</v>
      </c>
      <c r="Z35" s="6">
        <v>-6.78</v>
      </c>
      <c r="AA35" s="22">
        <v>3853344</v>
      </c>
    </row>
    <row r="36" spans="1:27" ht="12.75">
      <c r="A36" s="5" t="s">
        <v>39</v>
      </c>
      <c r="B36" s="3"/>
      <c r="C36" s="22">
        <v>970826</v>
      </c>
      <c r="D36" s="22"/>
      <c r="E36" s="23">
        <v>1082080</v>
      </c>
      <c r="F36" s="24">
        <v>1082080</v>
      </c>
      <c r="G36" s="24">
        <v>81823</v>
      </c>
      <c r="H36" s="24">
        <v>84860</v>
      </c>
      <c r="I36" s="24">
        <v>81211</v>
      </c>
      <c r="J36" s="24">
        <v>247894</v>
      </c>
      <c r="K36" s="24">
        <v>89473</v>
      </c>
      <c r="L36" s="24">
        <v>129748</v>
      </c>
      <c r="M36" s="24">
        <v>72664</v>
      </c>
      <c r="N36" s="24">
        <v>291885</v>
      </c>
      <c r="O36" s="24">
        <v>69701</v>
      </c>
      <c r="P36" s="24">
        <v>69701</v>
      </c>
      <c r="Q36" s="24">
        <v>67200</v>
      </c>
      <c r="R36" s="24">
        <v>206602</v>
      </c>
      <c r="S36" s="24"/>
      <c r="T36" s="24"/>
      <c r="U36" s="24"/>
      <c r="V36" s="24"/>
      <c r="W36" s="24">
        <v>746381</v>
      </c>
      <c r="X36" s="24">
        <v>811557</v>
      </c>
      <c r="Y36" s="24">
        <v>-65176</v>
      </c>
      <c r="Z36" s="6">
        <v>-8.03</v>
      </c>
      <c r="AA36" s="22">
        <v>1082080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4239588</v>
      </c>
      <c r="D38" s="19">
        <f>SUM(D39:D41)</f>
        <v>0</v>
      </c>
      <c r="E38" s="20">
        <f t="shared" si="7"/>
        <v>5340294</v>
      </c>
      <c r="F38" s="21">
        <f t="shared" si="7"/>
        <v>6436391</v>
      </c>
      <c r="G38" s="21">
        <f t="shared" si="7"/>
        <v>225937</v>
      </c>
      <c r="H38" s="21">
        <f t="shared" si="7"/>
        <v>231582</v>
      </c>
      <c r="I38" s="21">
        <f t="shared" si="7"/>
        <v>255908</v>
      </c>
      <c r="J38" s="21">
        <f t="shared" si="7"/>
        <v>713427</v>
      </c>
      <c r="K38" s="21">
        <f t="shared" si="7"/>
        <v>230886</v>
      </c>
      <c r="L38" s="21">
        <f t="shared" si="7"/>
        <v>361042</v>
      </c>
      <c r="M38" s="21">
        <f t="shared" si="7"/>
        <v>233920</v>
      </c>
      <c r="N38" s="21">
        <f t="shared" si="7"/>
        <v>825848</v>
      </c>
      <c r="O38" s="21">
        <f t="shared" si="7"/>
        <v>333819</v>
      </c>
      <c r="P38" s="21">
        <f t="shared" si="7"/>
        <v>268885</v>
      </c>
      <c r="Q38" s="21">
        <f t="shared" si="7"/>
        <v>282703</v>
      </c>
      <c r="R38" s="21">
        <f t="shared" si="7"/>
        <v>885407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2424682</v>
      </c>
      <c r="X38" s="21">
        <f t="shared" si="7"/>
        <v>4172959</v>
      </c>
      <c r="Y38" s="21">
        <f t="shared" si="7"/>
        <v>-1748277</v>
      </c>
      <c r="Z38" s="4">
        <f>+IF(X38&lt;&gt;0,+(Y38/X38)*100,0)</f>
        <v>-41.89537927403552</v>
      </c>
      <c r="AA38" s="19">
        <f>SUM(AA39:AA41)</f>
        <v>6436391</v>
      </c>
    </row>
    <row r="39" spans="1:27" ht="12.75">
      <c r="A39" s="5" t="s">
        <v>42</v>
      </c>
      <c r="B39" s="3"/>
      <c r="C39" s="22">
        <v>3069726</v>
      </c>
      <c r="D39" s="22"/>
      <c r="E39" s="23">
        <v>4223557</v>
      </c>
      <c r="F39" s="24">
        <v>4694654</v>
      </c>
      <c r="G39" s="24">
        <v>154279</v>
      </c>
      <c r="H39" s="24">
        <v>156637</v>
      </c>
      <c r="I39" s="24">
        <v>160901</v>
      </c>
      <c r="J39" s="24">
        <v>471817</v>
      </c>
      <c r="K39" s="24">
        <v>159205</v>
      </c>
      <c r="L39" s="24">
        <v>232336</v>
      </c>
      <c r="M39" s="24">
        <v>160473</v>
      </c>
      <c r="N39" s="24">
        <v>552014</v>
      </c>
      <c r="O39" s="24">
        <v>189708</v>
      </c>
      <c r="P39" s="24">
        <v>186726</v>
      </c>
      <c r="Q39" s="24">
        <v>207920</v>
      </c>
      <c r="R39" s="24">
        <v>584354</v>
      </c>
      <c r="S39" s="24"/>
      <c r="T39" s="24"/>
      <c r="U39" s="24"/>
      <c r="V39" s="24"/>
      <c r="W39" s="24">
        <v>1608185</v>
      </c>
      <c r="X39" s="24">
        <v>3085410</v>
      </c>
      <c r="Y39" s="24">
        <v>-1477225</v>
      </c>
      <c r="Z39" s="6">
        <v>-47.88</v>
      </c>
      <c r="AA39" s="22">
        <v>4694654</v>
      </c>
    </row>
    <row r="40" spans="1:27" ht="12.75">
      <c r="A40" s="5" t="s">
        <v>43</v>
      </c>
      <c r="B40" s="3"/>
      <c r="C40" s="22">
        <v>1169862</v>
      </c>
      <c r="D40" s="22"/>
      <c r="E40" s="23">
        <v>1116737</v>
      </c>
      <c r="F40" s="24">
        <v>1741737</v>
      </c>
      <c r="G40" s="24">
        <v>71658</v>
      </c>
      <c r="H40" s="24">
        <v>74945</v>
      </c>
      <c r="I40" s="24">
        <v>95007</v>
      </c>
      <c r="J40" s="24">
        <v>241610</v>
      </c>
      <c r="K40" s="24">
        <v>71681</v>
      </c>
      <c r="L40" s="24">
        <v>128706</v>
      </c>
      <c r="M40" s="24">
        <v>73447</v>
      </c>
      <c r="N40" s="24">
        <v>273834</v>
      </c>
      <c r="O40" s="24">
        <v>144111</v>
      </c>
      <c r="P40" s="24">
        <v>82159</v>
      </c>
      <c r="Q40" s="24">
        <v>74783</v>
      </c>
      <c r="R40" s="24">
        <v>301053</v>
      </c>
      <c r="S40" s="24"/>
      <c r="T40" s="24"/>
      <c r="U40" s="24"/>
      <c r="V40" s="24"/>
      <c r="W40" s="24">
        <v>816497</v>
      </c>
      <c r="X40" s="24">
        <v>1087549</v>
      </c>
      <c r="Y40" s="24">
        <v>-271052</v>
      </c>
      <c r="Z40" s="6">
        <v>-24.92</v>
      </c>
      <c r="AA40" s="22">
        <v>1741737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67062135</v>
      </c>
      <c r="D42" s="19">
        <f>SUM(D43:D46)</f>
        <v>0</v>
      </c>
      <c r="E42" s="20">
        <f t="shared" si="8"/>
        <v>70667066</v>
      </c>
      <c r="F42" s="21">
        <f t="shared" si="8"/>
        <v>47992761</v>
      </c>
      <c r="G42" s="21">
        <f t="shared" si="8"/>
        <v>1081345</v>
      </c>
      <c r="H42" s="21">
        <f t="shared" si="8"/>
        <v>1379708</v>
      </c>
      <c r="I42" s="21">
        <f t="shared" si="8"/>
        <v>1371139</v>
      </c>
      <c r="J42" s="21">
        <f t="shared" si="8"/>
        <v>3832192</v>
      </c>
      <c r="K42" s="21">
        <f t="shared" si="8"/>
        <v>852965</v>
      </c>
      <c r="L42" s="21">
        <f t="shared" si="8"/>
        <v>3543869</v>
      </c>
      <c r="M42" s="21">
        <f t="shared" si="8"/>
        <v>1122935</v>
      </c>
      <c r="N42" s="21">
        <f t="shared" si="8"/>
        <v>5519769</v>
      </c>
      <c r="O42" s="21">
        <f t="shared" si="8"/>
        <v>831572</v>
      </c>
      <c r="P42" s="21">
        <f t="shared" si="8"/>
        <v>1015852</v>
      </c>
      <c r="Q42" s="21">
        <f t="shared" si="8"/>
        <v>3654814</v>
      </c>
      <c r="R42" s="21">
        <f t="shared" si="8"/>
        <v>5502238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14854199</v>
      </c>
      <c r="X42" s="21">
        <f t="shared" si="8"/>
        <v>36539576</v>
      </c>
      <c r="Y42" s="21">
        <f t="shared" si="8"/>
        <v>-21685377</v>
      </c>
      <c r="Z42" s="4">
        <f>+IF(X42&lt;&gt;0,+(Y42/X42)*100,0)</f>
        <v>-59.34764267653243</v>
      </c>
      <c r="AA42" s="19">
        <f>SUM(AA43:AA46)</f>
        <v>47992761</v>
      </c>
    </row>
    <row r="43" spans="1:27" ht="12.75">
      <c r="A43" s="5" t="s">
        <v>46</v>
      </c>
      <c r="B43" s="3"/>
      <c r="C43" s="22">
        <v>34359568</v>
      </c>
      <c r="D43" s="22"/>
      <c r="E43" s="23">
        <v>30498848</v>
      </c>
      <c r="F43" s="24">
        <v>25741080</v>
      </c>
      <c r="G43" s="24">
        <v>473043</v>
      </c>
      <c r="H43" s="24">
        <v>434026</v>
      </c>
      <c r="I43" s="24">
        <v>505732</v>
      </c>
      <c r="J43" s="24">
        <v>1412801</v>
      </c>
      <c r="K43" s="24">
        <v>421164</v>
      </c>
      <c r="L43" s="24">
        <v>2764633</v>
      </c>
      <c r="M43" s="24">
        <v>582553</v>
      </c>
      <c r="N43" s="24">
        <v>3768350</v>
      </c>
      <c r="O43" s="24">
        <v>160628</v>
      </c>
      <c r="P43" s="24">
        <v>558329</v>
      </c>
      <c r="Q43" s="24">
        <v>2896177</v>
      </c>
      <c r="R43" s="24">
        <v>3615134</v>
      </c>
      <c r="S43" s="24"/>
      <c r="T43" s="24"/>
      <c r="U43" s="24"/>
      <c r="V43" s="24"/>
      <c r="W43" s="24">
        <v>8796285</v>
      </c>
      <c r="X43" s="24">
        <v>20044595</v>
      </c>
      <c r="Y43" s="24">
        <v>-11248310</v>
      </c>
      <c r="Z43" s="6">
        <v>-56.12</v>
      </c>
      <c r="AA43" s="22">
        <v>25741080</v>
      </c>
    </row>
    <row r="44" spans="1:27" ht="12.75">
      <c r="A44" s="5" t="s">
        <v>47</v>
      </c>
      <c r="B44" s="3"/>
      <c r="C44" s="22">
        <v>27150955</v>
      </c>
      <c r="D44" s="22"/>
      <c r="E44" s="23">
        <v>17453939</v>
      </c>
      <c r="F44" s="24">
        <v>10568388</v>
      </c>
      <c r="G44" s="24">
        <v>392917</v>
      </c>
      <c r="H44" s="24">
        <v>710907</v>
      </c>
      <c r="I44" s="24">
        <v>634232</v>
      </c>
      <c r="J44" s="24">
        <v>1738056</v>
      </c>
      <c r="K44" s="24">
        <v>210606</v>
      </c>
      <c r="L44" s="24">
        <v>543823</v>
      </c>
      <c r="M44" s="24">
        <v>322202</v>
      </c>
      <c r="N44" s="24">
        <v>1076631</v>
      </c>
      <c r="O44" s="24">
        <v>430834</v>
      </c>
      <c r="P44" s="24">
        <v>234760</v>
      </c>
      <c r="Q44" s="24">
        <v>485119</v>
      </c>
      <c r="R44" s="24">
        <v>1150713</v>
      </c>
      <c r="S44" s="24"/>
      <c r="T44" s="24"/>
      <c r="U44" s="24"/>
      <c r="V44" s="24"/>
      <c r="W44" s="24">
        <v>3965400</v>
      </c>
      <c r="X44" s="24">
        <v>7919792</v>
      </c>
      <c r="Y44" s="24">
        <v>-3954392</v>
      </c>
      <c r="Z44" s="6">
        <v>-49.93</v>
      </c>
      <c r="AA44" s="22">
        <v>10568388</v>
      </c>
    </row>
    <row r="45" spans="1:27" ht="12.75">
      <c r="A45" s="5" t="s">
        <v>48</v>
      </c>
      <c r="B45" s="3"/>
      <c r="C45" s="25">
        <v>4122687</v>
      </c>
      <c r="D45" s="25"/>
      <c r="E45" s="26">
        <v>13034747</v>
      </c>
      <c r="F45" s="27">
        <v>7129312</v>
      </c>
      <c r="G45" s="27">
        <v>152497</v>
      </c>
      <c r="H45" s="27">
        <v>174925</v>
      </c>
      <c r="I45" s="27">
        <v>167392</v>
      </c>
      <c r="J45" s="27">
        <v>494814</v>
      </c>
      <c r="K45" s="27">
        <v>158307</v>
      </c>
      <c r="L45" s="27">
        <v>156074</v>
      </c>
      <c r="M45" s="27">
        <v>155726</v>
      </c>
      <c r="N45" s="27">
        <v>470107</v>
      </c>
      <c r="O45" s="27">
        <v>155726</v>
      </c>
      <c r="P45" s="27">
        <v>159875</v>
      </c>
      <c r="Q45" s="27">
        <v>200394</v>
      </c>
      <c r="R45" s="27">
        <v>515995</v>
      </c>
      <c r="S45" s="27"/>
      <c r="T45" s="27"/>
      <c r="U45" s="27"/>
      <c r="V45" s="27"/>
      <c r="W45" s="27">
        <v>1480916</v>
      </c>
      <c r="X45" s="27">
        <v>5142213</v>
      </c>
      <c r="Y45" s="27">
        <v>-3661297</v>
      </c>
      <c r="Z45" s="7">
        <v>-71.2</v>
      </c>
      <c r="AA45" s="25">
        <v>7129312</v>
      </c>
    </row>
    <row r="46" spans="1:27" ht="12.75">
      <c r="A46" s="5" t="s">
        <v>49</v>
      </c>
      <c r="B46" s="3"/>
      <c r="C46" s="22">
        <v>1428925</v>
      </c>
      <c r="D46" s="22"/>
      <c r="E46" s="23">
        <v>9679532</v>
      </c>
      <c r="F46" s="24">
        <v>4553981</v>
      </c>
      <c r="G46" s="24">
        <v>62888</v>
      </c>
      <c r="H46" s="24">
        <v>59850</v>
      </c>
      <c r="I46" s="24">
        <v>63783</v>
      </c>
      <c r="J46" s="24">
        <v>186521</v>
      </c>
      <c r="K46" s="24">
        <v>62888</v>
      </c>
      <c r="L46" s="24">
        <v>79339</v>
      </c>
      <c r="M46" s="24">
        <v>62454</v>
      </c>
      <c r="N46" s="24">
        <v>204681</v>
      </c>
      <c r="O46" s="24">
        <v>84384</v>
      </c>
      <c r="P46" s="24">
        <v>62888</v>
      </c>
      <c r="Q46" s="24">
        <v>73124</v>
      </c>
      <c r="R46" s="24">
        <v>220396</v>
      </c>
      <c r="S46" s="24"/>
      <c r="T46" s="24"/>
      <c r="U46" s="24"/>
      <c r="V46" s="24"/>
      <c r="W46" s="24">
        <v>611598</v>
      </c>
      <c r="X46" s="24">
        <v>3432976</v>
      </c>
      <c r="Y46" s="24">
        <v>-2821378</v>
      </c>
      <c r="Z46" s="6">
        <v>-82.18</v>
      </c>
      <c r="AA46" s="22">
        <v>4553981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186959208</v>
      </c>
      <c r="D48" s="40">
        <f>+D28+D32+D38+D42+D47</f>
        <v>0</v>
      </c>
      <c r="E48" s="41">
        <f t="shared" si="9"/>
        <v>141296468</v>
      </c>
      <c r="F48" s="42">
        <f t="shared" si="9"/>
        <v>118710125</v>
      </c>
      <c r="G48" s="42">
        <f t="shared" si="9"/>
        <v>4632663</v>
      </c>
      <c r="H48" s="42">
        <f t="shared" si="9"/>
        <v>6117853</v>
      </c>
      <c r="I48" s="42">
        <f t="shared" si="9"/>
        <v>4697491</v>
      </c>
      <c r="J48" s="42">
        <f t="shared" si="9"/>
        <v>15448007</v>
      </c>
      <c r="K48" s="42">
        <f t="shared" si="9"/>
        <v>4220035</v>
      </c>
      <c r="L48" s="42">
        <f t="shared" si="9"/>
        <v>9070543</v>
      </c>
      <c r="M48" s="42">
        <f t="shared" si="9"/>
        <v>5103101</v>
      </c>
      <c r="N48" s="42">
        <f t="shared" si="9"/>
        <v>18393679</v>
      </c>
      <c r="O48" s="42">
        <f t="shared" si="9"/>
        <v>3944297</v>
      </c>
      <c r="P48" s="42">
        <f t="shared" si="9"/>
        <v>4304773</v>
      </c>
      <c r="Q48" s="42">
        <f t="shared" si="9"/>
        <v>7259243</v>
      </c>
      <c r="R48" s="42">
        <f t="shared" si="9"/>
        <v>15508313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49349999</v>
      </c>
      <c r="X48" s="42">
        <f t="shared" si="9"/>
        <v>88795233</v>
      </c>
      <c r="Y48" s="42">
        <f t="shared" si="9"/>
        <v>-39445234</v>
      </c>
      <c r="Z48" s="43">
        <f>+IF(X48&lt;&gt;0,+(Y48/X48)*100,0)</f>
        <v>-44.422693276788856</v>
      </c>
      <c r="AA48" s="40">
        <f>+AA28+AA32+AA38+AA42+AA47</f>
        <v>118710125</v>
      </c>
    </row>
    <row r="49" spans="1:27" ht="12.75">
      <c r="A49" s="14" t="s">
        <v>88</v>
      </c>
      <c r="B49" s="15"/>
      <c r="C49" s="44">
        <f aca="true" t="shared" si="10" ref="C49:Y49">+C25-C48</f>
        <v>-46548098</v>
      </c>
      <c r="D49" s="44">
        <f>+D25-D48</f>
        <v>0</v>
      </c>
      <c r="E49" s="45">
        <f t="shared" si="10"/>
        <v>7973213</v>
      </c>
      <c r="F49" s="46">
        <f t="shared" si="10"/>
        <v>30173718</v>
      </c>
      <c r="G49" s="46">
        <f t="shared" si="10"/>
        <v>1016913</v>
      </c>
      <c r="H49" s="46">
        <f t="shared" si="10"/>
        <v>-258993</v>
      </c>
      <c r="I49" s="46">
        <f t="shared" si="10"/>
        <v>833204</v>
      </c>
      <c r="J49" s="46">
        <f t="shared" si="10"/>
        <v>1591124</v>
      </c>
      <c r="K49" s="46">
        <f t="shared" si="10"/>
        <v>711450</v>
      </c>
      <c r="L49" s="46">
        <f t="shared" si="10"/>
        <v>-4080107</v>
      </c>
      <c r="M49" s="46">
        <f t="shared" si="10"/>
        <v>-374685</v>
      </c>
      <c r="N49" s="46">
        <f t="shared" si="10"/>
        <v>-3743342</v>
      </c>
      <c r="O49" s="46">
        <f t="shared" si="10"/>
        <v>942937</v>
      </c>
      <c r="P49" s="46">
        <f t="shared" si="10"/>
        <v>513773</v>
      </c>
      <c r="Q49" s="46">
        <f t="shared" si="10"/>
        <v>-7345117</v>
      </c>
      <c r="R49" s="46">
        <f t="shared" si="10"/>
        <v>-5888407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-8040625</v>
      </c>
      <c r="X49" s="46">
        <f>IF(F25=F48,0,X25-X48)</f>
        <v>22807341</v>
      </c>
      <c r="Y49" s="46">
        <f t="shared" si="10"/>
        <v>-30847966</v>
      </c>
      <c r="Z49" s="47">
        <f>+IF(X49&lt;&gt;0,+(Y49/X49)*100,0)</f>
        <v>-135.25454808607458</v>
      </c>
      <c r="AA49" s="44">
        <f>+AA25-AA48</f>
        <v>30173718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53732546</v>
      </c>
      <c r="F5" s="21">
        <f t="shared" si="0"/>
        <v>66492455</v>
      </c>
      <c r="G5" s="21">
        <f t="shared" si="0"/>
        <v>48033211</v>
      </c>
      <c r="H5" s="21">
        <f t="shared" si="0"/>
        <v>6217208</v>
      </c>
      <c r="I5" s="21">
        <f t="shared" si="0"/>
        <v>3305429</v>
      </c>
      <c r="J5" s="21">
        <f t="shared" si="0"/>
        <v>57555848</v>
      </c>
      <c r="K5" s="21">
        <f t="shared" si="0"/>
        <v>1034414</v>
      </c>
      <c r="L5" s="21">
        <f t="shared" si="0"/>
        <v>5567405</v>
      </c>
      <c r="M5" s="21">
        <f t="shared" si="0"/>
        <v>3181632</v>
      </c>
      <c r="N5" s="21">
        <f t="shared" si="0"/>
        <v>9783451</v>
      </c>
      <c r="O5" s="21">
        <f t="shared" si="0"/>
        <v>3262207</v>
      </c>
      <c r="P5" s="21">
        <f t="shared" si="0"/>
        <v>2886518</v>
      </c>
      <c r="Q5" s="21">
        <f t="shared" si="0"/>
        <v>56608467</v>
      </c>
      <c r="R5" s="21">
        <f t="shared" si="0"/>
        <v>62757192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130096491</v>
      </c>
      <c r="X5" s="21">
        <f t="shared" si="0"/>
        <v>46696839</v>
      </c>
      <c r="Y5" s="21">
        <f t="shared" si="0"/>
        <v>83399652</v>
      </c>
      <c r="Z5" s="4">
        <f>+IF(X5&lt;&gt;0,+(Y5/X5)*100,0)</f>
        <v>178.59806741950993</v>
      </c>
      <c r="AA5" s="19">
        <f>SUM(AA6:AA8)</f>
        <v>66492455</v>
      </c>
    </row>
    <row r="6" spans="1:27" ht="12.75">
      <c r="A6" s="5" t="s">
        <v>32</v>
      </c>
      <c r="B6" s="3"/>
      <c r="C6" s="22"/>
      <c r="D6" s="22"/>
      <c r="E6" s="23">
        <v>8471650</v>
      </c>
      <c r="F6" s="24">
        <v>25506650</v>
      </c>
      <c r="G6" s="24">
        <v>43661000</v>
      </c>
      <c r="H6" s="24"/>
      <c r="I6" s="24"/>
      <c r="J6" s="24">
        <v>43661000</v>
      </c>
      <c r="K6" s="24"/>
      <c r="L6" s="24"/>
      <c r="M6" s="24"/>
      <c r="N6" s="24"/>
      <c r="O6" s="24"/>
      <c r="P6" s="24"/>
      <c r="Q6" s="24">
        <v>53364000</v>
      </c>
      <c r="R6" s="24">
        <v>53364000</v>
      </c>
      <c r="S6" s="24"/>
      <c r="T6" s="24"/>
      <c r="U6" s="24"/>
      <c r="V6" s="24"/>
      <c r="W6" s="24">
        <v>97025000</v>
      </c>
      <c r="X6" s="24">
        <v>14871237</v>
      </c>
      <c r="Y6" s="24">
        <v>82153763</v>
      </c>
      <c r="Z6" s="6">
        <v>552.43</v>
      </c>
      <c r="AA6" s="22">
        <v>25506650</v>
      </c>
    </row>
    <row r="7" spans="1:27" ht="12.75">
      <c r="A7" s="5" t="s">
        <v>33</v>
      </c>
      <c r="B7" s="3"/>
      <c r="C7" s="25"/>
      <c r="D7" s="25"/>
      <c r="E7" s="26">
        <v>45260896</v>
      </c>
      <c r="F7" s="27">
        <v>40985805</v>
      </c>
      <c r="G7" s="27">
        <v>4372211</v>
      </c>
      <c r="H7" s="27">
        <v>6217208</v>
      </c>
      <c r="I7" s="27">
        <v>3305429</v>
      </c>
      <c r="J7" s="27">
        <v>13894848</v>
      </c>
      <c r="K7" s="27">
        <v>1034414</v>
      </c>
      <c r="L7" s="27">
        <v>5567405</v>
      </c>
      <c r="M7" s="27">
        <v>3181632</v>
      </c>
      <c r="N7" s="27">
        <v>9783451</v>
      </c>
      <c r="O7" s="27">
        <v>3262207</v>
      </c>
      <c r="P7" s="27">
        <v>2886518</v>
      </c>
      <c r="Q7" s="27">
        <v>3244467</v>
      </c>
      <c r="R7" s="27">
        <v>9393192</v>
      </c>
      <c r="S7" s="27"/>
      <c r="T7" s="27"/>
      <c r="U7" s="27"/>
      <c r="V7" s="27"/>
      <c r="W7" s="27">
        <v>33071491</v>
      </c>
      <c r="X7" s="27">
        <v>31825602</v>
      </c>
      <c r="Y7" s="27">
        <v>1245889</v>
      </c>
      <c r="Z7" s="7">
        <v>3.91</v>
      </c>
      <c r="AA7" s="25">
        <v>40985805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28238220</v>
      </c>
      <c r="F9" s="21">
        <f t="shared" si="1"/>
        <v>28327720</v>
      </c>
      <c r="G9" s="21">
        <f t="shared" si="1"/>
        <v>160201</v>
      </c>
      <c r="H9" s="21">
        <f t="shared" si="1"/>
        <v>241246</v>
      </c>
      <c r="I9" s="21">
        <f t="shared" si="1"/>
        <v>84353</v>
      </c>
      <c r="J9" s="21">
        <f t="shared" si="1"/>
        <v>485800</v>
      </c>
      <c r="K9" s="21">
        <f t="shared" si="1"/>
        <v>192067</v>
      </c>
      <c r="L9" s="21">
        <f t="shared" si="1"/>
        <v>1449123</v>
      </c>
      <c r="M9" s="21">
        <f t="shared" si="1"/>
        <v>100301</v>
      </c>
      <c r="N9" s="21">
        <f t="shared" si="1"/>
        <v>1741491</v>
      </c>
      <c r="O9" s="21">
        <f t="shared" si="1"/>
        <v>180947</v>
      </c>
      <c r="P9" s="21">
        <f t="shared" si="1"/>
        <v>628572</v>
      </c>
      <c r="Q9" s="21">
        <f t="shared" si="1"/>
        <v>89923</v>
      </c>
      <c r="R9" s="21">
        <f t="shared" si="1"/>
        <v>899442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3126733</v>
      </c>
      <c r="X9" s="21">
        <f t="shared" si="1"/>
        <v>21223395</v>
      </c>
      <c r="Y9" s="21">
        <f t="shared" si="1"/>
        <v>-18096662</v>
      </c>
      <c r="Z9" s="4">
        <f>+IF(X9&lt;&gt;0,+(Y9/X9)*100,0)</f>
        <v>-85.26751728458147</v>
      </c>
      <c r="AA9" s="19">
        <f>SUM(AA10:AA14)</f>
        <v>28327720</v>
      </c>
    </row>
    <row r="10" spans="1:27" ht="12.75">
      <c r="A10" s="5" t="s">
        <v>36</v>
      </c>
      <c r="B10" s="3"/>
      <c r="C10" s="22"/>
      <c r="D10" s="22"/>
      <c r="E10" s="23">
        <v>17034094</v>
      </c>
      <c r="F10" s="24">
        <v>17123594</v>
      </c>
      <c r="G10" s="24">
        <v>38287</v>
      </c>
      <c r="H10" s="24">
        <v>82846</v>
      </c>
      <c r="I10" s="24">
        <v>81704</v>
      </c>
      <c r="J10" s="24">
        <v>202837</v>
      </c>
      <c r="K10" s="24">
        <v>3231</v>
      </c>
      <c r="L10" s="24">
        <v>1114385</v>
      </c>
      <c r="M10" s="24">
        <v>60938</v>
      </c>
      <c r="N10" s="24">
        <v>1178554</v>
      </c>
      <c r="O10" s="24">
        <v>91166</v>
      </c>
      <c r="P10" s="24">
        <v>522819</v>
      </c>
      <c r="Q10" s="24">
        <v>46043</v>
      </c>
      <c r="R10" s="24">
        <v>660028</v>
      </c>
      <c r="S10" s="24"/>
      <c r="T10" s="24"/>
      <c r="U10" s="24"/>
      <c r="V10" s="24"/>
      <c r="W10" s="24">
        <v>2041419</v>
      </c>
      <c r="X10" s="24">
        <v>12820302</v>
      </c>
      <c r="Y10" s="24">
        <v>-10778883</v>
      </c>
      <c r="Z10" s="6">
        <v>-84.08</v>
      </c>
      <c r="AA10" s="22">
        <v>17123594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11204126</v>
      </c>
      <c r="F12" s="24">
        <v>11204126</v>
      </c>
      <c r="G12" s="24">
        <v>121914</v>
      </c>
      <c r="H12" s="24">
        <v>158400</v>
      </c>
      <c r="I12" s="24">
        <v>2649</v>
      </c>
      <c r="J12" s="24">
        <v>282963</v>
      </c>
      <c r="K12" s="24">
        <v>188836</v>
      </c>
      <c r="L12" s="24">
        <v>334738</v>
      </c>
      <c r="M12" s="24">
        <v>39363</v>
      </c>
      <c r="N12" s="24">
        <v>562937</v>
      </c>
      <c r="O12" s="24">
        <v>89781</v>
      </c>
      <c r="P12" s="24">
        <v>105753</v>
      </c>
      <c r="Q12" s="24">
        <v>43880</v>
      </c>
      <c r="R12" s="24">
        <v>239414</v>
      </c>
      <c r="S12" s="24"/>
      <c r="T12" s="24"/>
      <c r="U12" s="24"/>
      <c r="V12" s="24"/>
      <c r="W12" s="24">
        <v>1085314</v>
      </c>
      <c r="X12" s="24">
        <v>8403093</v>
      </c>
      <c r="Y12" s="24">
        <v>-7317779</v>
      </c>
      <c r="Z12" s="6">
        <v>-87.08</v>
      </c>
      <c r="AA12" s="22">
        <v>11204126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39920023</v>
      </c>
      <c r="F15" s="21">
        <f t="shared" si="2"/>
        <v>25655023</v>
      </c>
      <c r="G15" s="21">
        <f t="shared" si="2"/>
        <v>10510122</v>
      </c>
      <c r="H15" s="21">
        <f t="shared" si="2"/>
        <v>5708</v>
      </c>
      <c r="I15" s="21">
        <f t="shared" si="2"/>
        <v>7462</v>
      </c>
      <c r="J15" s="21">
        <f t="shared" si="2"/>
        <v>10523292</v>
      </c>
      <c r="K15" s="21">
        <f t="shared" si="2"/>
        <v>6793</v>
      </c>
      <c r="L15" s="21">
        <f t="shared" si="2"/>
        <v>3192</v>
      </c>
      <c r="M15" s="21">
        <f t="shared" si="2"/>
        <v>3402</v>
      </c>
      <c r="N15" s="21">
        <f t="shared" si="2"/>
        <v>13387</v>
      </c>
      <c r="O15" s="21">
        <f t="shared" si="2"/>
        <v>4887</v>
      </c>
      <c r="P15" s="21">
        <f t="shared" si="2"/>
        <v>6353</v>
      </c>
      <c r="Q15" s="21">
        <f t="shared" si="2"/>
        <v>4639715</v>
      </c>
      <c r="R15" s="21">
        <f t="shared" si="2"/>
        <v>4650955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15187634</v>
      </c>
      <c r="X15" s="21">
        <f t="shared" si="2"/>
        <v>19241280</v>
      </c>
      <c r="Y15" s="21">
        <f t="shared" si="2"/>
        <v>-4053646</v>
      </c>
      <c r="Z15" s="4">
        <f>+IF(X15&lt;&gt;0,+(Y15/X15)*100,0)</f>
        <v>-21.067444577491727</v>
      </c>
      <c r="AA15" s="19">
        <f>SUM(AA16:AA18)</f>
        <v>25655023</v>
      </c>
    </row>
    <row r="16" spans="1:27" ht="12.75">
      <c r="A16" s="5" t="s">
        <v>42</v>
      </c>
      <c r="B16" s="3"/>
      <c r="C16" s="22"/>
      <c r="D16" s="22"/>
      <c r="E16" s="23">
        <v>2967030</v>
      </c>
      <c r="F16" s="24">
        <v>2967030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2225277</v>
      </c>
      <c r="Y16" s="24">
        <v>-2225277</v>
      </c>
      <c r="Z16" s="6">
        <v>-100</v>
      </c>
      <c r="AA16" s="22">
        <v>2967030</v>
      </c>
    </row>
    <row r="17" spans="1:27" ht="12.75">
      <c r="A17" s="5" t="s">
        <v>43</v>
      </c>
      <c r="B17" s="3"/>
      <c r="C17" s="22"/>
      <c r="D17" s="22"/>
      <c r="E17" s="23">
        <v>30495223</v>
      </c>
      <c r="F17" s="24">
        <v>16230223</v>
      </c>
      <c r="G17" s="24">
        <v>10506000</v>
      </c>
      <c r="H17" s="24"/>
      <c r="I17" s="24"/>
      <c r="J17" s="24">
        <v>10506000</v>
      </c>
      <c r="K17" s="24"/>
      <c r="L17" s="24"/>
      <c r="M17" s="24"/>
      <c r="N17" s="24"/>
      <c r="O17" s="24"/>
      <c r="P17" s="24"/>
      <c r="Q17" s="24">
        <v>4635000</v>
      </c>
      <c r="R17" s="24">
        <v>4635000</v>
      </c>
      <c r="S17" s="24"/>
      <c r="T17" s="24"/>
      <c r="U17" s="24"/>
      <c r="V17" s="24"/>
      <c r="W17" s="24">
        <v>15141000</v>
      </c>
      <c r="X17" s="24">
        <v>12172671</v>
      </c>
      <c r="Y17" s="24">
        <v>2968329</v>
      </c>
      <c r="Z17" s="6">
        <v>24.39</v>
      </c>
      <c r="AA17" s="22">
        <v>16230223</v>
      </c>
    </row>
    <row r="18" spans="1:27" ht="12.75">
      <c r="A18" s="5" t="s">
        <v>44</v>
      </c>
      <c r="B18" s="3"/>
      <c r="C18" s="22"/>
      <c r="D18" s="22"/>
      <c r="E18" s="23">
        <v>6457770</v>
      </c>
      <c r="F18" s="24">
        <v>6457770</v>
      </c>
      <c r="G18" s="24">
        <v>4122</v>
      </c>
      <c r="H18" s="24">
        <v>5708</v>
      </c>
      <c r="I18" s="24">
        <v>7462</v>
      </c>
      <c r="J18" s="24">
        <v>17292</v>
      </c>
      <c r="K18" s="24">
        <v>6793</v>
      </c>
      <c r="L18" s="24">
        <v>3192</v>
      </c>
      <c r="M18" s="24">
        <v>3402</v>
      </c>
      <c r="N18" s="24">
        <v>13387</v>
      </c>
      <c r="O18" s="24">
        <v>4887</v>
      </c>
      <c r="P18" s="24">
        <v>6353</v>
      </c>
      <c r="Q18" s="24">
        <v>4715</v>
      </c>
      <c r="R18" s="24">
        <v>15955</v>
      </c>
      <c r="S18" s="24"/>
      <c r="T18" s="24"/>
      <c r="U18" s="24"/>
      <c r="V18" s="24"/>
      <c r="W18" s="24">
        <v>46634</v>
      </c>
      <c r="X18" s="24">
        <v>4843332</v>
      </c>
      <c r="Y18" s="24">
        <v>-4796698</v>
      </c>
      <c r="Z18" s="6">
        <v>-99.04</v>
      </c>
      <c r="AA18" s="22">
        <v>6457770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286333251</v>
      </c>
      <c r="F19" s="21">
        <f t="shared" si="3"/>
        <v>311812017</v>
      </c>
      <c r="G19" s="21">
        <f t="shared" si="3"/>
        <v>19804860</v>
      </c>
      <c r="H19" s="21">
        <f t="shared" si="3"/>
        <v>17111708</v>
      </c>
      <c r="I19" s="21">
        <f t="shared" si="3"/>
        <v>21560179</v>
      </c>
      <c r="J19" s="21">
        <f t="shared" si="3"/>
        <v>58476747</v>
      </c>
      <c r="K19" s="21">
        <f t="shared" si="3"/>
        <v>4274171</v>
      </c>
      <c r="L19" s="21">
        <f t="shared" si="3"/>
        <v>26857421</v>
      </c>
      <c r="M19" s="21">
        <f t="shared" si="3"/>
        <v>31245802</v>
      </c>
      <c r="N19" s="21">
        <f t="shared" si="3"/>
        <v>62377394</v>
      </c>
      <c r="O19" s="21">
        <f t="shared" si="3"/>
        <v>17932418</v>
      </c>
      <c r="P19" s="21">
        <f t="shared" si="3"/>
        <v>14184535</v>
      </c>
      <c r="Q19" s="21">
        <f t="shared" si="3"/>
        <v>24027376</v>
      </c>
      <c r="R19" s="21">
        <f t="shared" si="3"/>
        <v>56144329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176998470</v>
      </c>
      <c r="X19" s="21">
        <f t="shared" si="3"/>
        <v>230470453</v>
      </c>
      <c r="Y19" s="21">
        <f t="shared" si="3"/>
        <v>-53471983</v>
      </c>
      <c r="Z19" s="4">
        <f>+IF(X19&lt;&gt;0,+(Y19/X19)*100,0)</f>
        <v>-23.20123135263677</v>
      </c>
      <c r="AA19" s="19">
        <f>SUM(AA20:AA23)</f>
        <v>311812017</v>
      </c>
    </row>
    <row r="20" spans="1:27" ht="12.75">
      <c r="A20" s="5" t="s">
        <v>46</v>
      </c>
      <c r="B20" s="3"/>
      <c r="C20" s="22"/>
      <c r="D20" s="22"/>
      <c r="E20" s="23">
        <v>129469732</v>
      </c>
      <c r="F20" s="24">
        <v>137699400</v>
      </c>
      <c r="G20" s="24">
        <v>12141718</v>
      </c>
      <c r="H20" s="24">
        <v>9450421</v>
      </c>
      <c r="I20" s="24">
        <v>6588590</v>
      </c>
      <c r="J20" s="24">
        <v>28180729</v>
      </c>
      <c r="K20" s="24">
        <v>2145388</v>
      </c>
      <c r="L20" s="24">
        <v>17285881</v>
      </c>
      <c r="M20" s="24">
        <v>5895509</v>
      </c>
      <c r="N20" s="24">
        <v>25326778</v>
      </c>
      <c r="O20" s="24">
        <v>8880783</v>
      </c>
      <c r="P20" s="24">
        <v>6478585</v>
      </c>
      <c r="Q20" s="24">
        <v>5909066</v>
      </c>
      <c r="R20" s="24">
        <v>21268434</v>
      </c>
      <c r="S20" s="24"/>
      <c r="T20" s="24"/>
      <c r="U20" s="24"/>
      <c r="V20" s="24"/>
      <c r="W20" s="24">
        <v>74775941</v>
      </c>
      <c r="X20" s="24">
        <v>102627783</v>
      </c>
      <c r="Y20" s="24">
        <v>-27851842</v>
      </c>
      <c r="Z20" s="6">
        <v>-27.14</v>
      </c>
      <c r="AA20" s="22">
        <v>137699400</v>
      </c>
    </row>
    <row r="21" spans="1:27" ht="12.75">
      <c r="A21" s="5" t="s">
        <v>47</v>
      </c>
      <c r="B21" s="3"/>
      <c r="C21" s="22"/>
      <c r="D21" s="22"/>
      <c r="E21" s="23">
        <v>65687589</v>
      </c>
      <c r="F21" s="24">
        <v>110262119</v>
      </c>
      <c r="G21" s="24">
        <v>4298983</v>
      </c>
      <c r="H21" s="24">
        <v>4282843</v>
      </c>
      <c r="I21" s="24">
        <v>11581884</v>
      </c>
      <c r="J21" s="24">
        <v>20163710</v>
      </c>
      <c r="K21" s="24">
        <v>1035962</v>
      </c>
      <c r="L21" s="24">
        <v>4050249</v>
      </c>
      <c r="M21" s="24">
        <v>21963483</v>
      </c>
      <c r="N21" s="24">
        <v>27049694</v>
      </c>
      <c r="O21" s="24">
        <v>5675622</v>
      </c>
      <c r="P21" s="24">
        <v>4319195</v>
      </c>
      <c r="Q21" s="24">
        <v>14720636</v>
      </c>
      <c r="R21" s="24">
        <v>24715453</v>
      </c>
      <c r="S21" s="24"/>
      <c r="T21" s="24"/>
      <c r="U21" s="24"/>
      <c r="V21" s="24"/>
      <c r="W21" s="24">
        <v>71928857</v>
      </c>
      <c r="X21" s="24">
        <v>80728978</v>
      </c>
      <c r="Y21" s="24">
        <v>-8800121</v>
      </c>
      <c r="Z21" s="6">
        <v>-10.9</v>
      </c>
      <c r="AA21" s="22">
        <v>110262119</v>
      </c>
    </row>
    <row r="22" spans="1:27" ht="12.75">
      <c r="A22" s="5" t="s">
        <v>48</v>
      </c>
      <c r="B22" s="3"/>
      <c r="C22" s="25"/>
      <c r="D22" s="25"/>
      <c r="E22" s="26">
        <v>73851530</v>
      </c>
      <c r="F22" s="27">
        <v>34979824</v>
      </c>
      <c r="G22" s="27">
        <v>2021238</v>
      </c>
      <c r="H22" s="27">
        <v>2030204</v>
      </c>
      <c r="I22" s="27">
        <v>2036378</v>
      </c>
      <c r="J22" s="27">
        <v>6087820</v>
      </c>
      <c r="K22" s="27">
        <v>625121</v>
      </c>
      <c r="L22" s="27">
        <v>3283971</v>
      </c>
      <c r="M22" s="27">
        <v>2020834</v>
      </c>
      <c r="N22" s="27">
        <v>5929926</v>
      </c>
      <c r="O22" s="27">
        <v>2014428</v>
      </c>
      <c r="P22" s="27">
        <v>2020491</v>
      </c>
      <c r="Q22" s="27">
        <v>2027863</v>
      </c>
      <c r="R22" s="27">
        <v>6062782</v>
      </c>
      <c r="S22" s="27"/>
      <c r="T22" s="27"/>
      <c r="U22" s="27"/>
      <c r="V22" s="27"/>
      <c r="W22" s="27">
        <v>18080528</v>
      </c>
      <c r="X22" s="27">
        <v>26234874</v>
      </c>
      <c r="Y22" s="27">
        <v>-8154346</v>
      </c>
      <c r="Z22" s="7">
        <v>-31.08</v>
      </c>
      <c r="AA22" s="25">
        <v>34979824</v>
      </c>
    </row>
    <row r="23" spans="1:27" ht="12.75">
      <c r="A23" s="5" t="s">
        <v>49</v>
      </c>
      <c r="B23" s="3"/>
      <c r="C23" s="22"/>
      <c r="D23" s="22"/>
      <c r="E23" s="23">
        <v>17324400</v>
      </c>
      <c r="F23" s="24">
        <v>28870674</v>
      </c>
      <c r="G23" s="24">
        <v>1342921</v>
      </c>
      <c r="H23" s="24">
        <v>1348240</v>
      </c>
      <c r="I23" s="24">
        <v>1353327</v>
      </c>
      <c r="J23" s="24">
        <v>4044488</v>
      </c>
      <c r="K23" s="24">
        <v>467700</v>
      </c>
      <c r="L23" s="24">
        <v>2237320</v>
      </c>
      <c r="M23" s="24">
        <v>1365976</v>
      </c>
      <c r="N23" s="24">
        <v>4070996</v>
      </c>
      <c r="O23" s="24">
        <v>1361585</v>
      </c>
      <c r="P23" s="24">
        <v>1366264</v>
      </c>
      <c r="Q23" s="24">
        <v>1369811</v>
      </c>
      <c r="R23" s="24">
        <v>4097660</v>
      </c>
      <c r="S23" s="24"/>
      <c r="T23" s="24"/>
      <c r="U23" s="24"/>
      <c r="V23" s="24"/>
      <c r="W23" s="24">
        <v>12213144</v>
      </c>
      <c r="X23" s="24">
        <v>20878818</v>
      </c>
      <c r="Y23" s="24">
        <v>-8665674</v>
      </c>
      <c r="Z23" s="6">
        <v>-41.5</v>
      </c>
      <c r="AA23" s="22">
        <v>28870674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408224040</v>
      </c>
      <c r="F25" s="42">
        <f t="shared" si="4"/>
        <v>432287215</v>
      </c>
      <c r="G25" s="42">
        <f t="shared" si="4"/>
        <v>78508394</v>
      </c>
      <c r="H25" s="42">
        <f t="shared" si="4"/>
        <v>23575870</v>
      </c>
      <c r="I25" s="42">
        <f t="shared" si="4"/>
        <v>24957423</v>
      </c>
      <c r="J25" s="42">
        <f t="shared" si="4"/>
        <v>127041687</v>
      </c>
      <c r="K25" s="42">
        <f t="shared" si="4"/>
        <v>5507445</v>
      </c>
      <c r="L25" s="42">
        <f t="shared" si="4"/>
        <v>33877141</v>
      </c>
      <c r="M25" s="42">
        <f t="shared" si="4"/>
        <v>34531137</v>
      </c>
      <c r="N25" s="42">
        <f t="shared" si="4"/>
        <v>73915723</v>
      </c>
      <c r="O25" s="42">
        <f t="shared" si="4"/>
        <v>21380459</v>
      </c>
      <c r="P25" s="42">
        <f t="shared" si="4"/>
        <v>17705978</v>
      </c>
      <c r="Q25" s="42">
        <f t="shared" si="4"/>
        <v>85365481</v>
      </c>
      <c r="R25" s="42">
        <f t="shared" si="4"/>
        <v>124451918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325409328</v>
      </c>
      <c r="X25" s="42">
        <f t="shared" si="4"/>
        <v>317631967</v>
      </c>
      <c r="Y25" s="42">
        <f t="shared" si="4"/>
        <v>7777361</v>
      </c>
      <c r="Z25" s="43">
        <f>+IF(X25&lt;&gt;0,+(Y25/X25)*100,0)</f>
        <v>2.448544796500284</v>
      </c>
      <c r="AA25" s="40">
        <f>+AA5+AA9+AA15+AA19+AA24</f>
        <v>432287215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81623626</v>
      </c>
      <c r="F28" s="21">
        <f t="shared" si="5"/>
        <v>71320179</v>
      </c>
      <c r="G28" s="21">
        <f t="shared" si="5"/>
        <v>3061393</v>
      </c>
      <c r="H28" s="21">
        <f t="shared" si="5"/>
        <v>3170560</v>
      </c>
      <c r="I28" s="21">
        <f t="shared" si="5"/>
        <v>3450722</v>
      </c>
      <c r="J28" s="21">
        <f t="shared" si="5"/>
        <v>9682675</v>
      </c>
      <c r="K28" s="21">
        <f t="shared" si="5"/>
        <v>4522722</v>
      </c>
      <c r="L28" s="21">
        <f t="shared" si="5"/>
        <v>3696407</v>
      </c>
      <c r="M28" s="21">
        <f t="shared" si="5"/>
        <v>3801937</v>
      </c>
      <c r="N28" s="21">
        <f t="shared" si="5"/>
        <v>12021066</v>
      </c>
      <c r="O28" s="21">
        <f t="shared" si="5"/>
        <v>3965492</v>
      </c>
      <c r="P28" s="21">
        <f t="shared" si="5"/>
        <v>5504125</v>
      </c>
      <c r="Q28" s="21">
        <f t="shared" si="5"/>
        <v>6729702</v>
      </c>
      <c r="R28" s="21">
        <f t="shared" si="5"/>
        <v>16199319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37903060</v>
      </c>
      <c r="X28" s="21">
        <f t="shared" si="5"/>
        <v>53809953</v>
      </c>
      <c r="Y28" s="21">
        <f t="shared" si="5"/>
        <v>-15906893</v>
      </c>
      <c r="Z28" s="4">
        <f>+IF(X28&lt;&gt;0,+(Y28/X28)*100,0)</f>
        <v>-29.561246782728094</v>
      </c>
      <c r="AA28" s="19">
        <f>SUM(AA29:AA31)</f>
        <v>71320179</v>
      </c>
    </row>
    <row r="29" spans="1:27" ht="12.75">
      <c r="A29" s="5" t="s">
        <v>32</v>
      </c>
      <c r="B29" s="3"/>
      <c r="C29" s="22"/>
      <c r="D29" s="22"/>
      <c r="E29" s="23">
        <v>22569434</v>
      </c>
      <c r="F29" s="24">
        <v>22599537</v>
      </c>
      <c r="G29" s="24">
        <v>1165685</v>
      </c>
      <c r="H29" s="24">
        <v>1136992</v>
      </c>
      <c r="I29" s="24">
        <v>1328195</v>
      </c>
      <c r="J29" s="24">
        <v>3630872</v>
      </c>
      <c r="K29" s="24">
        <v>1194538</v>
      </c>
      <c r="L29" s="24">
        <v>1319072</v>
      </c>
      <c r="M29" s="24">
        <v>1076042</v>
      </c>
      <c r="N29" s="24">
        <v>3589652</v>
      </c>
      <c r="O29" s="24">
        <v>1275967</v>
      </c>
      <c r="P29" s="24">
        <v>1541028</v>
      </c>
      <c r="Q29" s="24">
        <v>1713349</v>
      </c>
      <c r="R29" s="24">
        <v>4530344</v>
      </c>
      <c r="S29" s="24"/>
      <c r="T29" s="24"/>
      <c r="U29" s="24"/>
      <c r="V29" s="24"/>
      <c r="W29" s="24">
        <v>11750868</v>
      </c>
      <c r="X29" s="24">
        <v>16673466</v>
      </c>
      <c r="Y29" s="24">
        <v>-4922598</v>
      </c>
      <c r="Z29" s="6">
        <v>-29.52</v>
      </c>
      <c r="AA29" s="22">
        <v>22599537</v>
      </c>
    </row>
    <row r="30" spans="1:27" ht="12.75">
      <c r="A30" s="5" t="s">
        <v>33</v>
      </c>
      <c r="B30" s="3"/>
      <c r="C30" s="25"/>
      <c r="D30" s="25"/>
      <c r="E30" s="26">
        <v>59054192</v>
      </c>
      <c r="F30" s="27">
        <v>48720642</v>
      </c>
      <c r="G30" s="27">
        <v>1895708</v>
      </c>
      <c r="H30" s="27">
        <v>2033568</v>
      </c>
      <c r="I30" s="27">
        <v>2122527</v>
      </c>
      <c r="J30" s="27">
        <v>6051803</v>
      </c>
      <c r="K30" s="27">
        <v>3328184</v>
      </c>
      <c r="L30" s="27">
        <v>2377335</v>
      </c>
      <c r="M30" s="27">
        <v>2725895</v>
      </c>
      <c r="N30" s="27">
        <v>8431414</v>
      </c>
      <c r="O30" s="27">
        <v>2689525</v>
      </c>
      <c r="P30" s="27">
        <v>3963097</v>
      </c>
      <c r="Q30" s="27">
        <v>5016353</v>
      </c>
      <c r="R30" s="27">
        <v>11668975</v>
      </c>
      <c r="S30" s="27"/>
      <c r="T30" s="27"/>
      <c r="U30" s="27"/>
      <c r="V30" s="27"/>
      <c r="W30" s="27">
        <v>26152192</v>
      </c>
      <c r="X30" s="27">
        <v>37136487</v>
      </c>
      <c r="Y30" s="27">
        <v>-10984295</v>
      </c>
      <c r="Z30" s="7">
        <v>-29.58</v>
      </c>
      <c r="AA30" s="25">
        <v>48720642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35847546</v>
      </c>
      <c r="F32" s="21">
        <f t="shared" si="6"/>
        <v>32336366</v>
      </c>
      <c r="G32" s="21">
        <f t="shared" si="6"/>
        <v>2070623</v>
      </c>
      <c r="H32" s="21">
        <f t="shared" si="6"/>
        <v>1981962</v>
      </c>
      <c r="I32" s="21">
        <f t="shared" si="6"/>
        <v>2015792</v>
      </c>
      <c r="J32" s="21">
        <f t="shared" si="6"/>
        <v>6068377</v>
      </c>
      <c r="K32" s="21">
        <f t="shared" si="6"/>
        <v>2058745</v>
      </c>
      <c r="L32" s="21">
        <f t="shared" si="6"/>
        <v>2059312</v>
      </c>
      <c r="M32" s="21">
        <f t="shared" si="6"/>
        <v>2054777</v>
      </c>
      <c r="N32" s="21">
        <f t="shared" si="6"/>
        <v>6172834</v>
      </c>
      <c r="O32" s="21">
        <f t="shared" si="6"/>
        <v>2205320</v>
      </c>
      <c r="P32" s="21">
        <f t="shared" si="6"/>
        <v>2305926</v>
      </c>
      <c r="Q32" s="21">
        <f t="shared" si="6"/>
        <v>1778416</v>
      </c>
      <c r="R32" s="21">
        <f t="shared" si="6"/>
        <v>6289662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18530873</v>
      </c>
      <c r="X32" s="21">
        <f t="shared" si="6"/>
        <v>24711270</v>
      </c>
      <c r="Y32" s="21">
        <f t="shared" si="6"/>
        <v>-6180397</v>
      </c>
      <c r="Z32" s="4">
        <f>+IF(X32&lt;&gt;0,+(Y32/X32)*100,0)</f>
        <v>-25.0104385569823</v>
      </c>
      <c r="AA32" s="19">
        <f>SUM(AA33:AA37)</f>
        <v>32336366</v>
      </c>
    </row>
    <row r="33" spans="1:27" ht="12.75">
      <c r="A33" s="5" t="s">
        <v>36</v>
      </c>
      <c r="B33" s="3"/>
      <c r="C33" s="22"/>
      <c r="D33" s="22"/>
      <c r="E33" s="23">
        <v>25447053</v>
      </c>
      <c r="F33" s="24">
        <v>24768373</v>
      </c>
      <c r="G33" s="24">
        <v>1625820</v>
      </c>
      <c r="H33" s="24">
        <v>1531567</v>
      </c>
      <c r="I33" s="24">
        <v>1552552</v>
      </c>
      <c r="J33" s="24">
        <v>4709939</v>
      </c>
      <c r="K33" s="24">
        <v>1578109</v>
      </c>
      <c r="L33" s="24">
        <v>1603968</v>
      </c>
      <c r="M33" s="24">
        <v>1600002</v>
      </c>
      <c r="N33" s="24">
        <v>4782079</v>
      </c>
      <c r="O33" s="24">
        <v>1694899</v>
      </c>
      <c r="P33" s="24">
        <v>1825369</v>
      </c>
      <c r="Q33" s="24">
        <v>1290909</v>
      </c>
      <c r="R33" s="24">
        <v>4811177</v>
      </c>
      <c r="S33" s="24"/>
      <c r="T33" s="24"/>
      <c r="U33" s="24"/>
      <c r="V33" s="24"/>
      <c r="W33" s="24">
        <v>14303195</v>
      </c>
      <c r="X33" s="24">
        <v>18799245</v>
      </c>
      <c r="Y33" s="24">
        <v>-4496050</v>
      </c>
      <c r="Z33" s="6">
        <v>-23.92</v>
      </c>
      <c r="AA33" s="22">
        <v>24768373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>
        <v>10400493</v>
      </c>
      <c r="F35" s="24">
        <v>7567993</v>
      </c>
      <c r="G35" s="24">
        <v>444803</v>
      </c>
      <c r="H35" s="24">
        <v>450395</v>
      </c>
      <c r="I35" s="24">
        <v>463240</v>
      </c>
      <c r="J35" s="24">
        <v>1358438</v>
      </c>
      <c r="K35" s="24">
        <v>480636</v>
      </c>
      <c r="L35" s="24">
        <v>455344</v>
      </c>
      <c r="M35" s="24">
        <v>454775</v>
      </c>
      <c r="N35" s="24">
        <v>1390755</v>
      </c>
      <c r="O35" s="24">
        <v>510421</v>
      </c>
      <c r="P35" s="24">
        <v>480557</v>
      </c>
      <c r="Q35" s="24">
        <v>487507</v>
      </c>
      <c r="R35" s="24">
        <v>1478485</v>
      </c>
      <c r="S35" s="24"/>
      <c r="T35" s="24"/>
      <c r="U35" s="24"/>
      <c r="V35" s="24"/>
      <c r="W35" s="24">
        <v>4227678</v>
      </c>
      <c r="X35" s="24">
        <v>5912025</v>
      </c>
      <c r="Y35" s="24">
        <v>-1684347</v>
      </c>
      <c r="Z35" s="6">
        <v>-28.49</v>
      </c>
      <c r="AA35" s="22">
        <v>7567993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16741807</v>
      </c>
      <c r="F38" s="21">
        <f t="shared" si="7"/>
        <v>15337117</v>
      </c>
      <c r="G38" s="21">
        <f t="shared" si="7"/>
        <v>695727</v>
      </c>
      <c r="H38" s="21">
        <f t="shared" si="7"/>
        <v>670966</v>
      </c>
      <c r="I38" s="21">
        <f t="shared" si="7"/>
        <v>700160</v>
      </c>
      <c r="J38" s="21">
        <f t="shared" si="7"/>
        <v>2066853</v>
      </c>
      <c r="K38" s="21">
        <f t="shared" si="7"/>
        <v>671197</v>
      </c>
      <c r="L38" s="21">
        <f t="shared" si="7"/>
        <v>678129</v>
      </c>
      <c r="M38" s="21">
        <f t="shared" si="7"/>
        <v>696074</v>
      </c>
      <c r="N38" s="21">
        <f t="shared" si="7"/>
        <v>2045400</v>
      </c>
      <c r="O38" s="21">
        <f t="shared" si="7"/>
        <v>835006</v>
      </c>
      <c r="P38" s="21">
        <f t="shared" si="7"/>
        <v>1067957</v>
      </c>
      <c r="Q38" s="21">
        <f t="shared" si="7"/>
        <v>746469</v>
      </c>
      <c r="R38" s="21">
        <f t="shared" si="7"/>
        <v>2649432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6761685</v>
      </c>
      <c r="X38" s="21">
        <f t="shared" si="7"/>
        <v>11782863</v>
      </c>
      <c r="Y38" s="21">
        <f t="shared" si="7"/>
        <v>-5021178</v>
      </c>
      <c r="Z38" s="4">
        <f>+IF(X38&lt;&gt;0,+(Y38/X38)*100,0)</f>
        <v>-42.61424409330738</v>
      </c>
      <c r="AA38" s="19">
        <f>SUM(AA39:AA41)</f>
        <v>15337117</v>
      </c>
    </row>
    <row r="39" spans="1:27" ht="12.75">
      <c r="A39" s="5" t="s">
        <v>42</v>
      </c>
      <c r="B39" s="3"/>
      <c r="C39" s="22"/>
      <c r="D39" s="22"/>
      <c r="E39" s="23">
        <v>2740594</v>
      </c>
      <c r="F39" s="24">
        <v>2740594</v>
      </c>
      <c r="G39" s="24">
        <v>136310</v>
      </c>
      <c r="H39" s="24">
        <v>160085</v>
      </c>
      <c r="I39" s="24">
        <v>171691</v>
      </c>
      <c r="J39" s="24">
        <v>468086</v>
      </c>
      <c r="K39" s="24">
        <v>136939</v>
      </c>
      <c r="L39" s="24">
        <v>160712</v>
      </c>
      <c r="M39" s="24">
        <v>138281</v>
      </c>
      <c r="N39" s="24">
        <v>435932</v>
      </c>
      <c r="O39" s="24">
        <v>139319</v>
      </c>
      <c r="P39" s="24">
        <v>139322</v>
      </c>
      <c r="Q39" s="24">
        <v>139319</v>
      </c>
      <c r="R39" s="24">
        <v>417960</v>
      </c>
      <c r="S39" s="24"/>
      <c r="T39" s="24"/>
      <c r="U39" s="24"/>
      <c r="V39" s="24"/>
      <c r="W39" s="24">
        <v>1321978</v>
      </c>
      <c r="X39" s="24">
        <v>2055447</v>
      </c>
      <c r="Y39" s="24">
        <v>-733469</v>
      </c>
      <c r="Z39" s="6">
        <v>-35.68</v>
      </c>
      <c r="AA39" s="22">
        <v>2740594</v>
      </c>
    </row>
    <row r="40" spans="1:27" ht="12.75">
      <c r="A40" s="5" t="s">
        <v>43</v>
      </c>
      <c r="B40" s="3"/>
      <c r="C40" s="22"/>
      <c r="D40" s="22"/>
      <c r="E40" s="23">
        <v>14001213</v>
      </c>
      <c r="F40" s="24">
        <v>12596523</v>
      </c>
      <c r="G40" s="24">
        <v>555479</v>
      </c>
      <c r="H40" s="24">
        <v>506943</v>
      </c>
      <c r="I40" s="24">
        <v>524531</v>
      </c>
      <c r="J40" s="24">
        <v>1586953</v>
      </c>
      <c r="K40" s="24">
        <v>530320</v>
      </c>
      <c r="L40" s="24">
        <v>513479</v>
      </c>
      <c r="M40" s="24">
        <v>553855</v>
      </c>
      <c r="N40" s="24">
        <v>1597654</v>
      </c>
      <c r="O40" s="24">
        <v>691454</v>
      </c>
      <c r="P40" s="24">
        <v>924402</v>
      </c>
      <c r="Q40" s="24">
        <v>602917</v>
      </c>
      <c r="R40" s="24">
        <v>2218773</v>
      </c>
      <c r="S40" s="24"/>
      <c r="T40" s="24"/>
      <c r="U40" s="24"/>
      <c r="V40" s="24"/>
      <c r="W40" s="24">
        <v>5403380</v>
      </c>
      <c r="X40" s="24">
        <v>9727416</v>
      </c>
      <c r="Y40" s="24">
        <v>-4324036</v>
      </c>
      <c r="Z40" s="6">
        <v>-44.45</v>
      </c>
      <c r="AA40" s="22">
        <v>12596523</v>
      </c>
    </row>
    <row r="41" spans="1:27" ht="12.75">
      <c r="A41" s="5" t="s">
        <v>44</v>
      </c>
      <c r="B41" s="3"/>
      <c r="C41" s="22"/>
      <c r="D41" s="22"/>
      <c r="E41" s="23"/>
      <c r="F41" s="24"/>
      <c r="G41" s="24">
        <v>3938</v>
      </c>
      <c r="H41" s="24">
        <v>3938</v>
      </c>
      <c r="I41" s="24">
        <v>3938</v>
      </c>
      <c r="J41" s="24">
        <v>11814</v>
      </c>
      <c r="K41" s="24">
        <v>3938</v>
      </c>
      <c r="L41" s="24">
        <v>3938</v>
      </c>
      <c r="M41" s="24">
        <v>3938</v>
      </c>
      <c r="N41" s="24">
        <v>11814</v>
      </c>
      <c r="O41" s="24">
        <v>4233</v>
      </c>
      <c r="P41" s="24">
        <v>4233</v>
      </c>
      <c r="Q41" s="24">
        <v>4233</v>
      </c>
      <c r="R41" s="24">
        <v>12699</v>
      </c>
      <c r="S41" s="24"/>
      <c r="T41" s="24"/>
      <c r="U41" s="24"/>
      <c r="V41" s="24"/>
      <c r="W41" s="24">
        <v>36327</v>
      </c>
      <c r="X41" s="24"/>
      <c r="Y41" s="24">
        <v>36327</v>
      </c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136634286</v>
      </c>
      <c r="F42" s="21">
        <f t="shared" si="8"/>
        <v>227101408</v>
      </c>
      <c r="G42" s="21">
        <f t="shared" si="8"/>
        <v>2150273</v>
      </c>
      <c r="H42" s="21">
        <f t="shared" si="8"/>
        <v>6401861</v>
      </c>
      <c r="I42" s="21">
        <f t="shared" si="8"/>
        <v>5782853</v>
      </c>
      <c r="J42" s="21">
        <f t="shared" si="8"/>
        <v>14334987</v>
      </c>
      <c r="K42" s="21">
        <f t="shared" si="8"/>
        <v>12048261</v>
      </c>
      <c r="L42" s="21">
        <f t="shared" si="8"/>
        <v>41433426</v>
      </c>
      <c r="M42" s="21">
        <f t="shared" si="8"/>
        <v>37065566</v>
      </c>
      <c r="N42" s="21">
        <f t="shared" si="8"/>
        <v>90547253</v>
      </c>
      <c r="O42" s="21">
        <f t="shared" si="8"/>
        <v>7506671</v>
      </c>
      <c r="P42" s="21">
        <f t="shared" si="8"/>
        <v>114381485</v>
      </c>
      <c r="Q42" s="21">
        <f t="shared" si="8"/>
        <v>8954086</v>
      </c>
      <c r="R42" s="21">
        <f t="shared" si="8"/>
        <v>130842242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235724482</v>
      </c>
      <c r="X42" s="21">
        <f t="shared" si="8"/>
        <v>158859495</v>
      </c>
      <c r="Y42" s="21">
        <f t="shared" si="8"/>
        <v>76864987</v>
      </c>
      <c r="Z42" s="4">
        <f>+IF(X42&lt;&gt;0,+(Y42/X42)*100,0)</f>
        <v>48.3855163961084</v>
      </c>
      <c r="AA42" s="19">
        <f>SUM(AA43:AA46)</f>
        <v>227101408</v>
      </c>
    </row>
    <row r="43" spans="1:27" ht="12.75">
      <c r="A43" s="5" t="s">
        <v>46</v>
      </c>
      <c r="B43" s="3"/>
      <c r="C43" s="22"/>
      <c r="D43" s="22"/>
      <c r="E43" s="23">
        <v>64063993</v>
      </c>
      <c r="F43" s="24">
        <v>92706401</v>
      </c>
      <c r="G43" s="24">
        <v>361431</v>
      </c>
      <c r="H43" s="24">
        <v>4724493</v>
      </c>
      <c r="I43" s="24">
        <v>546587</v>
      </c>
      <c r="J43" s="24">
        <v>5632511</v>
      </c>
      <c r="K43" s="24">
        <v>4781368</v>
      </c>
      <c r="L43" s="24">
        <v>33434958</v>
      </c>
      <c r="M43" s="24">
        <v>29179336</v>
      </c>
      <c r="N43" s="24">
        <v>67395662</v>
      </c>
      <c r="O43" s="24">
        <v>-18651910</v>
      </c>
      <c r="P43" s="24">
        <v>85330195</v>
      </c>
      <c r="Q43" s="24">
        <v>4978249</v>
      </c>
      <c r="R43" s="24">
        <v>71656534</v>
      </c>
      <c r="S43" s="24"/>
      <c r="T43" s="24"/>
      <c r="U43" s="24"/>
      <c r="V43" s="24"/>
      <c r="W43" s="24">
        <v>144684707</v>
      </c>
      <c r="X43" s="24">
        <v>68137665</v>
      </c>
      <c r="Y43" s="24">
        <v>76547042</v>
      </c>
      <c r="Z43" s="6">
        <v>112.34</v>
      </c>
      <c r="AA43" s="22">
        <v>92706401</v>
      </c>
    </row>
    <row r="44" spans="1:27" ht="12.75">
      <c r="A44" s="5" t="s">
        <v>47</v>
      </c>
      <c r="B44" s="3"/>
      <c r="C44" s="22"/>
      <c r="D44" s="22"/>
      <c r="E44" s="23">
        <v>39773758</v>
      </c>
      <c r="F44" s="24">
        <v>74548553</v>
      </c>
      <c r="G44" s="24">
        <v>541646</v>
      </c>
      <c r="H44" s="24">
        <v>534507</v>
      </c>
      <c r="I44" s="24">
        <v>4019504</v>
      </c>
      <c r="J44" s="24">
        <v>5095657</v>
      </c>
      <c r="K44" s="24">
        <v>5899281</v>
      </c>
      <c r="L44" s="24">
        <v>6763794</v>
      </c>
      <c r="M44" s="24">
        <v>6615342</v>
      </c>
      <c r="N44" s="24">
        <v>19278417</v>
      </c>
      <c r="O44" s="24">
        <v>24735264</v>
      </c>
      <c r="P44" s="24">
        <v>27863007</v>
      </c>
      <c r="Q44" s="24">
        <v>2755435</v>
      </c>
      <c r="R44" s="24">
        <v>55353706</v>
      </c>
      <c r="S44" s="24"/>
      <c r="T44" s="24"/>
      <c r="U44" s="24"/>
      <c r="V44" s="24"/>
      <c r="W44" s="24">
        <v>79727780</v>
      </c>
      <c r="X44" s="24">
        <v>54055359</v>
      </c>
      <c r="Y44" s="24">
        <v>25672421</v>
      </c>
      <c r="Z44" s="6">
        <v>47.49</v>
      </c>
      <c r="AA44" s="22">
        <v>74548553</v>
      </c>
    </row>
    <row r="45" spans="1:27" ht="12.75">
      <c r="A45" s="5" t="s">
        <v>48</v>
      </c>
      <c r="B45" s="3"/>
      <c r="C45" s="25"/>
      <c r="D45" s="25"/>
      <c r="E45" s="26">
        <v>19310696</v>
      </c>
      <c r="F45" s="27">
        <v>49698030</v>
      </c>
      <c r="G45" s="27">
        <v>582631</v>
      </c>
      <c r="H45" s="27">
        <v>560049</v>
      </c>
      <c r="I45" s="27">
        <v>588621</v>
      </c>
      <c r="J45" s="27">
        <v>1731301</v>
      </c>
      <c r="K45" s="27">
        <v>641582</v>
      </c>
      <c r="L45" s="27">
        <v>616393</v>
      </c>
      <c r="M45" s="27">
        <v>630322</v>
      </c>
      <c r="N45" s="27">
        <v>1888297</v>
      </c>
      <c r="O45" s="27">
        <v>736130</v>
      </c>
      <c r="P45" s="27">
        <v>580018</v>
      </c>
      <c r="Q45" s="27">
        <v>579483</v>
      </c>
      <c r="R45" s="27">
        <v>1895631</v>
      </c>
      <c r="S45" s="27"/>
      <c r="T45" s="27"/>
      <c r="U45" s="27"/>
      <c r="V45" s="27"/>
      <c r="W45" s="27">
        <v>5515229</v>
      </c>
      <c r="X45" s="27">
        <v>28851231</v>
      </c>
      <c r="Y45" s="27">
        <v>-23336002</v>
      </c>
      <c r="Z45" s="7">
        <v>-80.88</v>
      </c>
      <c r="AA45" s="25">
        <v>49698030</v>
      </c>
    </row>
    <row r="46" spans="1:27" ht="12.75">
      <c r="A46" s="5" t="s">
        <v>49</v>
      </c>
      <c r="B46" s="3"/>
      <c r="C46" s="22"/>
      <c r="D46" s="22"/>
      <c r="E46" s="23">
        <v>13485839</v>
      </c>
      <c r="F46" s="24">
        <v>10148424</v>
      </c>
      <c r="G46" s="24">
        <v>664565</v>
      </c>
      <c r="H46" s="24">
        <v>582812</v>
      </c>
      <c r="I46" s="24">
        <v>628141</v>
      </c>
      <c r="J46" s="24">
        <v>1875518</v>
      </c>
      <c r="K46" s="24">
        <v>726030</v>
      </c>
      <c r="L46" s="24">
        <v>618281</v>
      </c>
      <c r="M46" s="24">
        <v>640566</v>
      </c>
      <c r="N46" s="24">
        <v>1984877</v>
      </c>
      <c r="O46" s="24">
        <v>687187</v>
      </c>
      <c r="P46" s="24">
        <v>608265</v>
      </c>
      <c r="Q46" s="24">
        <v>640919</v>
      </c>
      <c r="R46" s="24">
        <v>1936371</v>
      </c>
      <c r="S46" s="24"/>
      <c r="T46" s="24"/>
      <c r="U46" s="24"/>
      <c r="V46" s="24"/>
      <c r="W46" s="24">
        <v>5796766</v>
      </c>
      <c r="X46" s="24">
        <v>7815240</v>
      </c>
      <c r="Y46" s="24">
        <v>-2018474</v>
      </c>
      <c r="Z46" s="6">
        <v>-25.83</v>
      </c>
      <c r="AA46" s="22">
        <v>10148424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270847265</v>
      </c>
      <c r="F48" s="42">
        <f t="shared" si="9"/>
        <v>346095070</v>
      </c>
      <c r="G48" s="42">
        <f t="shared" si="9"/>
        <v>7978016</v>
      </c>
      <c r="H48" s="42">
        <f t="shared" si="9"/>
        <v>12225349</v>
      </c>
      <c r="I48" s="42">
        <f t="shared" si="9"/>
        <v>11949527</v>
      </c>
      <c r="J48" s="42">
        <f t="shared" si="9"/>
        <v>32152892</v>
      </c>
      <c r="K48" s="42">
        <f t="shared" si="9"/>
        <v>19300925</v>
      </c>
      <c r="L48" s="42">
        <f t="shared" si="9"/>
        <v>47867274</v>
      </c>
      <c r="M48" s="42">
        <f t="shared" si="9"/>
        <v>43618354</v>
      </c>
      <c r="N48" s="42">
        <f t="shared" si="9"/>
        <v>110786553</v>
      </c>
      <c r="O48" s="42">
        <f t="shared" si="9"/>
        <v>14512489</v>
      </c>
      <c r="P48" s="42">
        <f t="shared" si="9"/>
        <v>123259493</v>
      </c>
      <c r="Q48" s="42">
        <f t="shared" si="9"/>
        <v>18208673</v>
      </c>
      <c r="R48" s="42">
        <f t="shared" si="9"/>
        <v>155980655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298920100</v>
      </c>
      <c r="X48" s="42">
        <f t="shared" si="9"/>
        <v>249163581</v>
      </c>
      <c r="Y48" s="42">
        <f t="shared" si="9"/>
        <v>49756519</v>
      </c>
      <c r="Z48" s="43">
        <f>+IF(X48&lt;&gt;0,+(Y48/X48)*100,0)</f>
        <v>19.96941880523061</v>
      </c>
      <c r="AA48" s="40">
        <f>+AA28+AA32+AA38+AA42+AA47</f>
        <v>346095070</v>
      </c>
    </row>
    <row r="49" spans="1:27" ht="12.75">
      <c r="A49" s="14" t="s">
        <v>88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137376775</v>
      </c>
      <c r="F49" s="46">
        <f t="shared" si="10"/>
        <v>86192145</v>
      </c>
      <c r="G49" s="46">
        <f t="shared" si="10"/>
        <v>70530378</v>
      </c>
      <c r="H49" s="46">
        <f t="shared" si="10"/>
        <v>11350521</v>
      </c>
      <c r="I49" s="46">
        <f t="shared" si="10"/>
        <v>13007896</v>
      </c>
      <c r="J49" s="46">
        <f t="shared" si="10"/>
        <v>94888795</v>
      </c>
      <c r="K49" s="46">
        <f t="shared" si="10"/>
        <v>-13793480</v>
      </c>
      <c r="L49" s="46">
        <f t="shared" si="10"/>
        <v>-13990133</v>
      </c>
      <c r="M49" s="46">
        <f t="shared" si="10"/>
        <v>-9087217</v>
      </c>
      <c r="N49" s="46">
        <f t="shared" si="10"/>
        <v>-36870830</v>
      </c>
      <c r="O49" s="46">
        <f t="shared" si="10"/>
        <v>6867970</v>
      </c>
      <c r="P49" s="46">
        <f t="shared" si="10"/>
        <v>-105553515</v>
      </c>
      <c r="Q49" s="46">
        <f t="shared" si="10"/>
        <v>67156808</v>
      </c>
      <c r="R49" s="46">
        <f t="shared" si="10"/>
        <v>-31528737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26489228</v>
      </c>
      <c r="X49" s="46">
        <f>IF(F25=F48,0,X25-X48)</f>
        <v>68468386</v>
      </c>
      <c r="Y49" s="46">
        <f t="shared" si="10"/>
        <v>-41979158</v>
      </c>
      <c r="Z49" s="47">
        <f>+IF(X49&lt;&gt;0,+(Y49/X49)*100,0)</f>
        <v>-61.31173882206016</v>
      </c>
      <c r="AA49" s="44">
        <f>+AA25-AA48</f>
        <v>86192145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124654682</v>
      </c>
      <c r="D5" s="19">
        <f>SUM(D6:D8)</f>
        <v>0</v>
      </c>
      <c r="E5" s="20">
        <f t="shared" si="0"/>
        <v>130208640</v>
      </c>
      <c r="F5" s="21">
        <f t="shared" si="0"/>
        <v>130381030</v>
      </c>
      <c r="G5" s="21">
        <f t="shared" si="0"/>
        <v>50845468</v>
      </c>
      <c r="H5" s="21">
        <f t="shared" si="0"/>
        <v>549629</v>
      </c>
      <c r="I5" s="21">
        <f t="shared" si="0"/>
        <v>986774</v>
      </c>
      <c r="J5" s="21">
        <f t="shared" si="0"/>
        <v>52381871</v>
      </c>
      <c r="K5" s="21">
        <f t="shared" si="0"/>
        <v>1308384</v>
      </c>
      <c r="L5" s="21">
        <f t="shared" si="0"/>
        <v>658095</v>
      </c>
      <c r="M5" s="21">
        <f t="shared" si="0"/>
        <v>40554167</v>
      </c>
      <c r="N5" s="21">
        <f t="shared" si="0"/>
        <v>42520646</v>
      </c>
      <c r="O5" s="21">
        <f t="shared" si="0"/>
        <v>1102368</v>
      </c>
      <c r="P5" s="21">
        <f t="shared" si="0"/>
        <v>780487</v>
      </c>
      <c r="Q5" s="21">
        <f t="shared" si="0"/>
        <v>479306</v>
      </c>
      <c r="R5" s="21">
        <f t="shared" si="0"/>
        <v>2362161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97264678</v>
      </c>
      <c r="X5" s="21">
        <f t="shared" si="0"/>
        <v>97725427</v>
      </c>
      <c r="Y5" s="21">
        <f t="shared" si="0"/>
        <v>-460749</v>
      </c>
      <c r="Z5" s="4">
        <f>+IF(X5&lt;&gt;0,+(Y5/X5)*100,0)</f>
        <v>-0.47147299750350546</v>
      </c>
      <c r="AA5" s="19">
        <f>SUM(AA6:AA8)</f>
        <v>130381030</v>
      </c>
    </row>
    <row r="6" spans="1:27" ht="12.75">
      <c r="A6" s="5" t="s">
        <v>32</v>
      </c>
      <c r="B6" s="3"/>
      <c r="C6" s="22">
        <v>477610</v>
      </c>
      <c r="D6" s="22"/>
      <c r="E6" s="23">
        <v>250000</v>
      </c>
      <c r="F6" s="24">
        <v>22390</v>
      </c>
      <c r="G6" s="24"/>
      <c r="H6" s="24"/>
      <c r="I6" s="24"/>
      <c r="J6" s="24"/>
      <c r="K6" s="24"/>
      <c r="L6" s="24"/>
      <c r="M6" s="24"/>
      <c r="N6" s="24"/>
      <c r="O6" s="24"/>
      <c r="P6" s="24">
        <v>13200</v>
      </c>
      <c r="Q6" s="24"/>
      <c r="R6" s="24">
        <v>13200</v>
      </c>
      <c r="S6" s="24"/>
      <c r="T6" s="24"/>
      <c r="U6" s="24"/>
      <c r="V6" s="24"/>
      <c r="W6" s="24">
        <v>13200</v>
      </c>
      <c r="X6" s="24">
        <v>96453</v>
      </c>
      <c r="Y6" s="24">
        <v>-83253</v>
      </c>
      <c r="Z6" s="6">
        <v>-86.31</v>
      </c>
      <c r="AA6" s="22">
        <v>22390</v>
      </c>
    </row>
    <row r="7" spans="1:27" ht="12.75">
      <c r="A7" s="5" t="s">
        <v>33</v>
      </c>
      <c r="B7" s="3"/>
      <c r="C7" s="25">
        <v>124177072</v>
      </c>
      <c r="D7" s="25"/>
      <c r="E7" s="26">
        <v>129958640</v>
      </c>
      <c r="F7" s="27">
        <v>130358640</v>
      </c>
      <c r="G7" s="27">
        <v>50845468</v>
      </c>
      <c r="H7" s="27">
        <v>549629</v>
      </c>
      <c r="I7" s="27">
        <v>986774</v>
      </c>
      <c r="J7" s="27">
        <v>52381871</v>
      </c>
      <c r="K7" s="27">
        <v>1308384</v>
      </c>
      <c r="L7" s="27">
        <v>658095</v>
      </c>
      <c r="M7" s="27">
        <v>40554167</v>
      </c>
      <c r="N7" s="27">
        <v>42520646</v>
      </c>
      <c r="O7" s="27">
        <v>1102368</v>
      </c>
      <c r="P7" s="27">
        <v>767287</v>
      </c>
      <c r="Q7" s="27">
        <v>479306</v>
      </c>
      <c r="R7" s="27">
        <v>2348961</v>
      </c>
      <c r="S7" s="27"/>
      <c r="T7" s="27"/>
      <c r="U7" s="27"/>
      <c r="V7" s="27"/>
      <c r="W7" s="27">
        <v>97251478</v>
      </c>
      <c r="X7" s="27">
        <v>97628974</v>
      </c>
      <c r="Y7" s="27">
        <v>-377496</v>
      </c>
      <c r="Z7" s="7">
        <v>-0.39</v>
      </c>
      <c r="AA7" s="25">
        <v>130358640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389000</v>
      </c>
      <c r="D9" s="19">
        <f>SUM(D10:D14)</f>
        <v>0</v>
      </c>
      <c r="E9" s="20">
        <f t="shared" si="1"/>
        <v>246000</v>
      </c>
      <c r="F9" s="21">
        <f t="shared" si="1"/>
        <v>246000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184500</v>
      </c>
      <c r="Y9" s="21">
        <f t="shared" si="1"/>
        <v>-184500</v>
      </c>
      <c r="Z9" s="4">
        <f>+IF(X9&lt;&gt;0,+(Y9/X9)*100,0)</f>
        <v>-100</v>
      </c>
      <c r="AA9" s="19">
        <f>SUM(AA10:AA14)</f>
        <v>246000</v>
      </c>
    </row>
    <row r="10" spans="1:27" ht="12.75">
      <c r="A10" s="5" t="s">
        <v>36</v>
      </c>
      <c r="B10" s="3"/>
      <c r="C10" s="22"/>
      <c r="D10" s="22"/>
      <c r="E10" s="23">
        <v>246000</v>
      </c>
      <c r="F10" s="24">
        <v>246000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184500</v>
      </c>
      <c r="Y10" s="24">
        <v>-184500</v>
      </c>
      <c r="Z10" s="6">
        <v>-100</v>
      </c>
      <c r="AA10" s="22">
        <v>246000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389000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8330776</v>
      </c>
      <c r="D15" s="19">
        <f>SUM(D16:D18)</f>
        <v>0</v>
      </c>
      <c r="E15" s="20">
        <f t="shared" si="2"/>
        <v>5790370</v>
      </c>
      <c r="F15" s="21">
        <f t="shared" si="2"/>
        <v>4990370</v>
      </c>
      <c r="G15" s="21">
        <f t="shared" si="2"/>
        <v>0</v>
      </c>
      <c r="H15" s="21">
        <f t="shared" si="2"/>
        <v>0</v>
      </c>
      <c r="I15" s="21">
        <f t="shared" si="2"/>
        <v>101846</v>
      </c>
      <c r="J15" s="21">
        <f t="shared" si="2"/>
        <v>101846</v>
      </c>
      <c r="K15" s="21">
        <f t="shared" si="2"/>
        <v>554817</v>
      </c>
      <c r="L15" s="21">
        <f t="shared" si="2"/>
        <v>519094</v>
      </c>
      <c r="M15" s="21">
        <f t="shared" si="2"/>
        <v>293690</v>
      </c>
      <c r="N15" s="21">
        <f t="shared" si="2"/>
        <v>1367601</v>
      </c>
      <c r="O15" s="21">
        <f t="shared" si="2"/>
        <v>44534</v>
      </c>
      <c r="P15" s="21">
        <f t="shared" si="2"/>
        <v>244301</v>
      </c>
      <c r="Q15" s="21">
        <f t="shared" si="2"/>
        <v>74800</v>
      </c>
      <c r="R15" s="21">
        <f t="shared" si="2"/>
        <v>363635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1833082</v>
      </c>
      <c r="X15" s="21">
        <f t="shared" si="2"/>
        <v>3742776</v>
      </c>
      <c r="Y15" s="21">
        <f t="shared" si="2"/>
        <v>-1909694</v>
      </c>
      <c r="Z15" s="4">
        <f>+IF(X15&lt;&gt;0,+(Y15/X15)*100,0)</f>
        <v>-51.0234649361864</v>
      </c>
      <c r="AA15" s="19">
        <f>SUM(AA16:AA18)</f>
        <v>4990370</v>
      </c>
    </row>
    <row r="16" spans="1:27" ht="12.75">
      <c r="A16" s="5" t="s">
        <v>42</v>
      </c>
      <c r="B16" s="3"/>
      <c r="C16" s="22">
        <v>8330776</v>
      </c>
      <c r="D16" s="22"/>
      <c r="E16" s="23">
        <v>5790370</v>
      </c>
      <c r="F16" s="24">
        <v>4990370</v>
      </c>
      <c r="G16" s="24"/>
      <c r="H16" s="24"/>
      <c r="I16" s="24">
        <v>101846</v>
      </c>
      <c r="J16" s="24">
        <v>101846</v>
      </c>
      <c r="K16" s="24">
        <v>554817</v>
      </c>
      <c r="L16" s="24">
        <v>519094</v>
      </c>
      <c r="M16" s="24">
        <v>293690</v>
      </c>
      <c r="N16" s="24">
        <v>1367601</v>
      </c>
      <c r="O16" s="24">
        <v>44534</v>
      </c>
      <c r="P16" s="24">
        <v>244301</v>
      </c>
      <c r="Q16" s="24">
        <v>74800</v>
      </c>
      <c r="R16" s="24">
        <v>363635</v>
      </c>
      <c r="S16" s="24"/>
      <c r="T16" s="24"/>
      <c r="U16" s="24"/>
      <c r="V16" s="24"/>
      <c r="W16" s="24">
        <v>1833082</v>
      </c>
      <c r="X16" s="24">
        <v>3742776</v>
      </c>
      <c r="Y16" s="24">
        <v>-1909694</v>
      </c>
      <c r="Z16" s="6">
        <v>-51.02</v>
      </c>
      <c r="AA16" s="22">
        <v>4990370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133374458</v>
      </c>
      <c r="D25" s="40">
        <f>+D5+D9+D15+D19+D24</f>
        <v>0</v>
      </c>
      <c r="E25" s="41">
        <f t="shared" si="4"/>
        <v>136245010</v>
      </c>
      <c r="F25" s="42">
        <f t="shared" si="4"/>
        <v>135617400</v>
      </c>
      <c r="G25" s="42">
        <f t="shared" si="4"/>
        <v>50845468</v>
      </c>
      <c r="H25" s="42">
        <f t="shared" si="4"/>
        <v>549629</v>
      </c>
      <c r="I25" s="42">
        <f t="shared" si="4"/>
        <v>1088620</v>
      </c>
      <c r="J25" s="42">
        <f t="shared" si="4"/>
        <v>52483717</v>
      </c>
      <c r="K25" s="42">
        <f t="shared" si="4"/>
        <v>1863201</v>
      </c>
      <c r="L25" s="42">
        <f t="shared" si="4"/>
        <v>1177189</v>
      </c>
      <c r="M25" s="42">
        <f t="shared" si="4"/>
        <v>40847857</v>
      </c>
      <c r="N25" s="42">
        <f t="shared" si="4"/>
        <v>43888247</v>
      </c>
      <c r="O25" s="42">
        <f t="shared" si="4"/>
        <v>1146902</v>
      </c>
      <c r="P25" s="42">
        <f t="shared" si="4"/>
        <v>1024788</v>
      </c>
      <c r="Q25" s="42">
        <f t="shared" si="4"/>
        <v>554106</v>
      </c>
      <c r="R25" s="42">
        <f t="shared" si="4"/>
        <v>2725796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99097760</v>
      </c>
      <c r="X25" s="42">
        <f t="shared" si="4"/>
        <v>101652703</v>
      </c>
      <c r="Y25" s="42">
        <f t="shared" si="4"/>
        <v>-2554943</v>
      </c>
      <c r="Z25" s="43">
        <f>+IF(X25&lt;&gt;0,+(Y25/X25)*100,0)</f>
        <v>-2.51340389836953</v>
      </c>
      <c r="AA25" s="40">
        <f>+AA5+AA9+AA15+AA19+AA24</f>
        <v>135617400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65028754</v>
      </c>
      <c r="D28" s="19">
        <f>SUM(D29:D31)</f>
        <v>0</v>
      </c>
      <c r="E28" s="20">
        <f t="shared" si="5"/>
        <v>77928210</v>
      </c>
      <c r="F28" s="21">
        <f t="shared" si="5"/>
        <v>76921920</v>
      </c>
      <c r="G28" s="21">
        <f t="shared" si="5"/>
        <v>4021199</v>
      </c>
      <c r="H28" s="21">
        <f t="shared" si="5"/>
        <v>4326455</v>
      </c>
      <c r="I28" s="21">
        <f t="shared" si="5"/>
        <v>6369811</v>
      </c>
      <c r="J28" s="21">
        <f t="shared" si="5"/>
        <v>14717465</v>
      </c>
      <c r="K28" s="21">
        <f t="shared" si="5"/>
        <v>4841942</v>
      </c>
      <c r="L28" s="21">
        <f t="shared" si="5"/>
        <v>5115377</v>
      </c>
      <c r="M28" s="21">
        <f t="shared" si="5"/>
        <v>6279365</v>
      </c>
      <c r="N28" s="21">
        <f t="shared" si="5"/>
        <v>16236684</v>
      </c>
      <c r="O28" s="21">
        <f t="shared" si="5"/>
        <v>3314253</v>
      </c>
      <c r="P28" s="21">
        <f t="shared" si="5"/>
        <v>6487454</v>
      </c>
      <c r="Q28" s="21">
        <f t="shared" si="5"/>
        <v>4307843</v>
      </c>
      <c r="R28" s="21">
        <f t="shared" si="5"/>
        <v>14109550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45063699</v>
      </c>
      <c r="X28" s="21">
        <f t="shared" si="5"/>
        <v>57851329</v>
      </c>
      <c r="Y28" s="21">
        <f t="shared" si="5"/>
        <v>-12787630</v>
      </c>
      <c r="Z28" s="4">
        <f>+IF(X28&lt;&gt;0,+(Y28/X28)*100,0)</f>
        <v>-22.10429772494941</v>
      </c>
      <c r="AA28" s="19">
        <f>SUM(AA29:AA31)</f>
        <v>76921920</v>
      </c>
    </row>
    <row r="29" spans="1:27" ht="12.75">
      <c r="A29" s="5" t="s">
        <v>32</v>
      </c>
      <c r="B29" s="3"/>
      <c r="C29" s="22">
        <v>25485619</v>
      </c>
      <c r="D29" s="22"/>
      <c r="E29" s="23">
        <v>21216610</v>
      </c>
      <c r="F29" s="24">
        <v>20616770</v>
      </c>
      <c r="G29" s="24">
        <v>1246294</v>
      </c>
      <c r="H29" s="24">
        <v>1201723</v>
      </c>
      <c r="I29" s="24">
        <v>1540624</v>
      </c>
      <c r="J29" s="24">
        <v>3988641</v>
      </c>
      <c r="K29" s="24">
        <v>1510168</v>
      </c>
      <c r="L29" s="24">
        <v>1451535</v>
      </c>
      <c r="M29" s="24">
        <v>1701609</v>
      </c>
      <c r="N29" s="24">
        <v>4663312</v>
      </c>
      <c r="O29" s="24">
        <v>1161967</v>
      </c>
      <c r="P29" s="24">
        <v>1247594</v>
      </c>
      <c r="Q29" s="24">
        <v>1370406</v>
      </c>
      <c r="R29" s="24">
        <v>3779967</v>
      </c>
      <c r="S29" s="24"/>
      <c r="T29" s="24"/>
      <c r="U29" s="24"/>
      <c r="V29" s="24"/>
      <c r="W29" s="24">
        <v>12431920</v>
      </c>
      <c r="X29" s="24">
        <v>15497502</v>
      </c>
      <c r="Y29" s="24">
        <v>-3065582</v>
      </c>
      <c r="Z29" s="6">
        <v>-19.78</v>
      </c>
      <c r="AA29" s="22">
        <v>20616770</v>
      </c>
    </row>
    <row r="30" spans="1:27" ht="12.75">
      <c r="A30" s="5" t="s">
        <v>33</v>
      </c>
      <c r="B30" s="3"/>
      <c r="C30" s="25">
        <v>39543135</v>
      </c>
      <c r="D30" s="25"/>
      <c r="E30" s="26">
        <v>53412260</v>
      </c>
      <c r="F30" s="27">
        <v>53005810</v>
      </c>
      <c r="G30" s="27">
        <v>2578263</v>
      </c>
      <c r="H30" s="27">
        <v>2872365</v>
      </c>
      <c r="I30" s="27">
        <v>4584036</v>
      </c>
      <c r="J30" s="27">
        <v>10034664</v>
      </c>
      <c r="K30" s="27">
        <v>3098795</v>
      </c>
      <c r="L30" s="27">
        <v>3451150</v>
      </c>
      <c r="M30" s="27">
        <v>4339038</v>
      </c>
      <c r="N30" s="27">
        <v>10888983</v>
      </c>
      <c r="O30" s="27">
        <v>1949814</v>
      </c>
      <c r="P30" s="27">
        <v>5023237</v>
      </c>
      <c r="Q30" s="27">
        <v>2669092</v>
      </c>
      <c r="R30" s="27">
        <v>9642143</v>
      </c>
      <c r="S30" s="27"/>
      <c r="T30" s="27"/>
      <c r="U30" s="27"/>
      <c r="V30" s="27"/>
      <c r="W30" s="27">
        <v>30565790</v>
      </c>
      <c r="X30" s="27">
        <v>39879313</v>
      </c>
      <c r="Y30" s="27">
        <v>-9313523</v>
      </c>
      <c r="Z30" s="7">
        <v>-23.35</v>
      </c>
      <c r="AA30" s="25">
        <v>53005810</v>
      </c>
    </row>
    <row r="31" spans="1:27" ht="12.75">
      <c r="A31" s="5" t="s">
        <v>34</v>
      </c>
      <c r="B31" s="3"/>
      <c r="C31" s="22"/>
      <c r="D31" s="22"/>
      <c r="E31" s="23">
        <v>3299340</v>
      </c>
      <c r="F31" s="24">
        <v>3299340</v>
      </c>
      <c r="G31" s="24">
        <v>196642</v>
      </c>
      <c r="H31" s="24">
        <v>252367</v>
      </c>
      <c r="I31" s="24">
        <v>245151</v>
      </c>
      <c r="J31" s="24">
        <v>694160</v>
      </c>
      <c r="K31" s="24">
        <v>232979</v>
      </c>
      <c r="L31" s="24">
        <v>212692</v>
      </c>
      <c r="M31" s="24">
        <v>238718</v>
      </c>
      <c r="N31" s="24">
        <v>684389</v>
      </c>
      <c r="O31" s="24">
        <v>202472</v>
      </c>
      <c r="P31" s="24">
        <v>216623</v>
      </c>
      <c r="Q31" s="24">
        <v>268345</v>
      </c>
      <c r="R31" s="24">
        <v>687440</v>
      </c>
      <c r="S31" s="24"/>
      <c r="T31" s="24"/>
      <c r="U31" s="24"/>
      <c r="V31" s="24"/>
      <c r="W31" s="24">
        <v>2065989</v>
      </c>
      <c r="X31" s="24">
        <v>2474514</v>
      </c>
      <c r="Y31" s="24">
        <v>-408525</v>
      </c>
      <c r="Z31" s="6">
        <v>-16.51</v>
      </c>
      <c r="AA31" s="22">
        <v>3299340</v>
      </c>
    </row>
    <row r="32" spans="1:27" ht="12.75">
      <c r="A32" s="2" t="s">
        <v>35</v>
      </c>
      <c r="B32" s="3"/>
      <c r="C32" s="19">
        <f aca="true" t="shared" si="6" ref="C32:Y32">SUM(C33:C37)</f>
        <v>8559776</v>
      </c>
      <c r="D32" s="19">
        <f>SUM(D33:D37)</f>
        <v>0</v>
      </c>
      <c r="E32" s="20">
        <f t="shared" si="6"/>
        <v>14295440</v>
      </c>
      <c r="F32" s="21">
        <f t="shared" si="6"/>
        <v>11703930</v>
      </c>
      <c r="G32" s="21">
        <f t="shared" si="6"/>
        <v>703821</v>
      </c>
      <c r="H32" s="21">
        <f t="shared" si="6"/>
        <v>706278</v>
      </c>
      <c r="I32" s="21">
        <f t="shared" si="6"/>
        <v>738804</v>
      </c>
      <c r="J32" s="21">
        <f t="shared" si="6"/>
        <v>2148903</v>
      </c>
      <c r="K32" s="21">
        <f t="shared" si="6"/>
        <v>751565</v>
      </c>
      <c r="L32" s="21">
        <f t="shared" si="6"/>
        <v>845493</v>
      </c>
      <c r="M32" s="21">
        <f t="shared" si="6"/>
        <v>669147</v>
      </c>
      <c r="N32" s="21">
        <f t="shared" si="6"/>
        <v>2266205</v>
      </c>
      <c r="O32" s="21">
        <f t="shared" si="6"/>
        <v>511553</v>
      </c>
      <c r="P32" s="21">
        <f t="shared" si="6"/>
        <v>1315754</v>
      </c>
      <c r="Q32" s="21">
        <f t="shared" si="6"/>
        <v>975183</v>
      </c>
      <c r="R32" s="21">
        <f t="shared" si="6"/>
        <v>2802490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7217598</v>
      </c>
      <c r="X32" s="21">
        <f t="shared" si="6"/>
        <v>9537961</v>
      </c>
      <c r="Y32" s="21">
        <f t="shared" si="6"/>
        <v>-2320363</v>
      </c>
      <c r="Z32" s="4">
        <f>+IF(X32&lt;&gt;0,+(Y32/X32)*100,0)</f>
        <v>-24.327662904052556</v>
      </c>
      <c r="AA32" s="19">
        <f>SUM(AA33:AA37)</f>
        <v>11703930</v>
      </c>
    </row>
    <row r="33" spans="1:27" ht="12.75">
      <c r="A33" s="5" t="s">
        <v>36</v>
      </c>
      <c r="B33" s="3"/>
      <c r="C33" s="22"/>
      <c r="D33" s="22"/>
      <c r="E33" s="23">
        <v>10244950</v>
      </c>
      <c r="F33" s="24">
        <v>7642640</v>
      </c>
      <c r="G33" s="24">
        <v>474505</v>
      </c>
      <c r="H33" s="24">
        <v>495730</v>
      </c>
      <c r="I33" s="24">
        <v>498291</v>
      </c>
      <c r="J33" s="24">
        <v>1468526</v>
      </c>
      <c r="K33" s="24">
        <v>505364</v>
      </c>
      <c r="L33" s="24">
        <v>605644</v>
      </c>
      <c r="M33" s="24">
        <v>517883</v>
      </c>
      <c r="N33" s="24">
        <v>1628891</v>
      </c>
      <c r="O33" s="24">
        <v>412487</v>
      </c>
      <c r="P33" s="24">
        <v>1130535</v>
      </c>
      <c r="Q33" s="24">
        <v>542118</v>
      </c>
      <c r="R33" s="24">
        <v>2085140</v>
      </c>
      <c r="S33" s="24"/>
      <c r="T33" s="24"/>
      <c r="U33" s="24"/>
      <c r="V33" s="24"/>
      <c r="W33" s="24">
        <v>5182557</v>
      </c>
      <c r="X33" s="24">
        <v>6495763</v>
      </c>
      <c r="Y33" s="24">
        <v>-1313206</v>
      </c>
      <c r="Z33" s="6">
        <v>-20.22</v>
      </c>
      <c r="AA33" s="22">
        <v>7642640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5898830</v>
      </c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2660946</v>
      </c>
      <c r="D36" s="22"/>
      <c r="E36" s="23">
        <v>4050490</v>
      </c>
      <c r="F36" s="24">
        <v>4061290</v>
      </c>
      <c r="G36" s="24">
        <v>229316</v>
      </c>
      <c r="H36" s="24">
        <v>210548</v>
      </c>
      <c r="I36" s="24">
        <v>240513</v>
      </c>
      <c r="J36" s="24">
        <v>680377</v>
      </c>
      <c r="K36" s="24">
        <v>246201</v>
      </c>
      <c r="L36" s="24">
        <v>239849</v>
      </c>
      <c r="M36" s="24">
        <v>151264</v>
      </c>
      <c r="N36" s="24">
        <v>637314</v>
      </c>
      <c r="O36" s="24">
        <v>99066</v>
      </c>
      <c r="P36" s="24">
        <v>185219</v>
      </c>
      <c r="Q36" s="24">
        <v>433065</v>
      </c>
      <c r="R36" s="24">
        <v>717350</v>
      </c>
      <c r="S36" s="24"/>
      <c r="T36" s="24"/>
      <c r="U36" s="24"/>
      <c r="V36" s="24"/>
      <c r="W36" s="24">
        <v>2035041</v>
      </c>
      <c r="X36" s="24">
        <v>3042198</v>
      </c>
      <c r="Y36" s="24">
        <v>-1007157</v>
      </c>
      <c r="Z36" s="6">
        <v>-33.11</v>
      </c>
      <c r="AA36" s="22">
        <v>4061290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31926806</v>
      </c>
      <c r="D38" s="19">
        <f>SUM(D39:D41)</f>
        <v>0</v>
      </c>
      <c r="E38" s="20">
        <f t="shared" si="7"/>
        <v>53350060</v>
      </c>
      <c r="F38" s="21">
        <f t="shared" si="7"/>
        <v>55011690</v>
      </c>
      <c r="G38" s="21">
        <f t="shared" si="7"/>
        <v>1288584</v>
      </c>
      <c r="H38" s="21">
        <f t="shared" si="7"/>
        <v>1214122</v>
      </c>
      <c r="I38" s="21">
        <f t="shared" si="7"/>
        <v>1826798</v>
      </c>
      <c r="J38" s="21">
        <f t="shared" si="7"/>
        <v>4329504</v>
      </c>
      <c r="K38" s="21">
        <f t="shared" si="7"/>
        <v>2276366</v>
      </c>
      <c r="L38" s="21">
        <f t="shared" si="7"/>
        <v>2935382</v>
      </c>
      <c r="M38" s="21">
        <f t="shared" si="7"/>
        <v>2833398</v>
      </c>
      <c r="N38" s="21">
        <f t="shared" si="7"/>
        <v>8045146</v>
      </c>
      <c r="O38" s="21">
        <f t="shared" si="7"/>
        <v>1396725</v>
      </c>
      <c r="P38" s="21">
        <f t="shared" si="7"/>
        <v>2184008</v>
      </c>
      <c r="Q38" s="21">
        <f t="shared" si="7"/>
        <v>3523476</v>
      </c>
      <c r="R38" s="21">
        <f t="shared" si="7"/>
        <v>7104209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19478859</v>
      </c>
      <c r="X38" s="21">
        <f t="shared" si="7"/>
        <v>40666669</v>
      </c>
      <c r="Y38" s="21">
        <f t="shared" si="7"/>
        <v>-21187810</v>
      </c>
      <c r="Z38" s="4">
        <f>+IF(X38&lt;&gt;0,+(Y38/X38)*100,0)</f>
        <v>-52.10116914173619</v>
      </c>
      <c r="AA38" s="19">
        <f>SUM(AA39:AA41)</f>
        <v>55011690</v>
      </c>
    </row>
    <row r="39" spans="1:27" ht="12.75">
      <c r="A39" s="5" t="s">
        <v>42</v>
      </c>
      <c r="B39" s="3"/>
      <c r="C39" s="22">
        <v>28014129</v>
      </c>
      <c r="D39" s="22"/>
      <c r="E39" s="23">
        <v>45810910</v>
      </c>
      <c r="F39" s="24">
        <v>47663940</v>
      </c>
      <c r="G39" s="24">
        <v>950594</v>
      </c>
      <c r="H39" s="24">
        <v>860207</v>
      </c>
      <c r="I39" s="24">
        <v>1278809</v>
      </c>
      <c r="J39" s="24">
        <v>3089610</v>
      </c>
      <c r="K39" s="24">
        <v>1906578</v>
      </c>
      <c r="L39" s="24">
        <v>2571094</v>
      </c>
      <c r="M39" s="24">
        <v>2419587</v>
      </c>
      <c r="N39" s="24">
        <v>6897259</v>
      </c>
      <c r="O39" s="24">
        <v>1042153</v>
      </c>
      <c r="P39" s="24">
        <v>1874756</v>
      </c>
      <c r="Q39" s="24">
        <v>2073083</v>
      </c>
      <c r="R39" s="24">
        <v>4989992</v>
      </c>
      <c r="S39" s="24"/>
      <c r="T39" s="24"/>
      <c r="U39" s="24"/>
      <c r="V39" s="24"/>
      <c r="W39" s="24">
        <v>14976861</v>
      </c>
      <c r="X39" s="24">
        <v>35088844</v>
      </c>
      <c r="Y39" s="24">
        <v>-20111983</v>
      </c>
      <c r="Z39" s="6">
        <v>-57.32</v>
      </c>
      <c r="AA39" s="22">
        <v>47663940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3912677</v>
      </c>
      <c r="D41" s="22"/>
      <c r="E41" s="23">
        <v>7539150</v>
      </c>
      <c r="F41" s="24">
        <v>7347750</v>
      </c>
      <c r="G41" s="24">
        <v>337990</v>
      </c>
      <c r="H41" s="24">
        <v>353915</v>
      </c>
      <c r="I41" s="24">
        <v>547989</v>
      </c>
      <c r="J41" s="24">
        <v>1239894</v>
      </c>
      <c r="K41" s="24">
        <v>369788</v>
      </c>
      <c r="L41" s="24">
        <v>364288</v>
      </c>
      <c r="M41" s="24">
        <v>413811</v>
      </c>
      <c r="N41" s="24">
        <v>1147887</v>
      </c>
      <c r="O41" s="24">
        <v>354572</v>
      </c>
      <c r="P41" s="24">
        <v>309252</v>
      </c>
      <c r="Q41" s="24">
        <v>1450393</v>
      </c>
      <c r="R41" s="24">
        <v>2114217</v>
      </c>
      <c r="S41" s="24"/>
      <c r="T41" s="24"/>
      <c r="U41" s="24"/>
      <c r="V41" s="24"/>
      <c r="W41" s="24">
        <v>4501998</v>
      </c>
      <c r="X41" s="24">
        <v>5577825</v>
      </c>
      <c r="Y41" s="24">
        <v>-1075827</v>
      </c>
      <c r="Z41" s="6">
        <v>-19.29</v>
      </c>
      <c r="AA41" s="22">
        <v>7347750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3241807</v>
      </c>
      <c r="D47" s="19"/>
      <c r="E47" s="20">
        <v>3697410</v>
      </c>
      <c r="F47" s="21">
        <v>3562410</v>
      </c>
      <c r="G47" s="21">
        <v>140027</v>
      </c>
      <c r="H47" s="21">
        <v>189795</v>
      </c>
      <c r="I47" s="21">
        <v>212442</v>
      </c>
      <c r="J47" s="21">
        <v>542264</v>
      </c>
      <c r="K47" s="21">
        <v>272906</v>
      </c>
      <c r="L47" s="21">
        <v>338894</v>
      </c>
      <c r="M47" s="21">
        <v>459280</v>
      </c>
      <c r="N47" s="21">
        <v>1071080</v>
      </c>
      <c r="O47" s="21">
        <v>109327</v>
      </c>
      <c r="P47" s="21">
        <v>165765</v>
      </c>
      <c r="Q47" s="21">
        <v>129111</v>
      </c>
      <c r="R47" s="21">
        <v>404203</v>
      </c>
      <c r="S47" s="21"/>
      <c r="T47" s="21"/>
      <c r="U47" s="21"/>
      <c r="V47" s="21"/>
      <c r="W47" s="21">
        <v>2017547</v>
      </c>
      <c r="X47" s="21">
        <v>2671839</v>
      </c>
      <c r="Y47" s="21">
        <v>-654292</v>
      </c>
      <c r="Z47" s="4">
        <v>-24.49</v>
      </c>
      <c r="AA47" s="19">
        <v>3562410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108757143</v>
      </c>
      <c r="D48" s="40">
        <f>+D28+D32+D38+D42+D47</f>
        <v>0</v>
      </c>
      <c r="E48" s="41">
        <f t="shared" si="9"/>
        <v>149271120</v>
      </c>
      <c r="F48" s="42">
        <f t="shared" si="9"/>
        <v>147199950</v>
      </c>
      <c r="G48" s="42">
        <f t="shared" si="9"/>
        <v>6153631</v>
      </c>
      <c r="H48" s="42">
        <f t="shared" si="9"/>
        <v>6436650</v>
      </c>
      <c r="I48" s="42">
        <f t="shared" si="9"/>
        <v>9147855</v>
      </c>
      <c r="J48" s="42">
        <f t="shared" si="9"/>
        <v>21738136</v>
      </c>
      <c r="K48" s="42">
        <f t="shared" si="9"/>
        <v>8142779</v>
      </c>
      <c r="L48" s="42">
        <f t="shared" si="9"/>
        <v>9235146</v>
      </c>
      <c r="M48" s="42">
        <f t="shared" si="9"/>
        <v>10241190</v>
      </c>
      <c r="N48" s="42">
        <f t="shared" si="9"/>
        <v>27619115</v>
      </c>
      <c r="O48" s="42">
        <f t="shared" si="9"/>
        <v>5331858</v>
      </c>
      <c r="P48" s="42">
        <f t="shared" si="9"/>
        <v>10152981</v>
      </c>
      <c r="Q48" s="42">
        <f t="shared" si="9"/>
        <v>8935613</v>
      </c>
      <c r="R48" s="42">
        <f t="shared" si="9"/>
        <v>24420452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73777703</v>
      </c>
      <c r="X48" s="42">
        <f t="shared" si="9"/>
        <v>110727798</v>
      </c>
      <c r="Y48" s="42">
        <f t="shared" si="9"/>
        <v>-36950095</v>
      </c>
      <c r="Z48" s="43">
        <f>+IF(X48&lt;&gt;0,+(Y48/X48)*100,0)</f>
        <v>-33.37020663952877</v>
      </c>
      <c r="AA48" s="40">
        <f>+AA28+AA32+AA38+AA42+AA47</f>
        <v>147199950</v>
      </c>
    </row>
    <row r="49" spans="1:27" ht="12.75">
      <c r="A49" s="14" t="s">
        <v>88</v>
      </c>
      <c r="B49" s="15"/>
      <c r="C49" s="44">
        <f aca="true" t="shared" si="10" ref="C49:Y49">+C25-C48</f>
        <v>24617315</v>
      </c>
      <c r="D49" s="44">
        <f>+D25-D48</f>
        <v>0</v>
      </c>
      <c r="E49" s="45">
        <f t="shared" si="10"/>
        <v>-13026110</v>
      </c>
      <c r="F49" s="46">
        <f t="shared" si="10"/>
        <v>-11582550</v>
      </c>
      <c r="G49" s="46">
        <f t="shared" si="10"/>
        <v>44691837</v>
      </c>
      <c r="H49" s="46">
        <f t="shared" si="10"/>
        <v>-5887021</v>
      </c>
      <c r="I49" s="46">
        <f t="shared" si="10"/>
        <v>-8059235</v>
      </c>
      <c r="J49" s="46">
        <f t="shared" si="10"/>
        <v>30745581</v>
      </c>
      <c r="K49" s="46">
        <f t="shared" si="10"/>
        <v>-6279578</v>
      </c>
      <c r="L49" s="46">
        <f t="shared" si="10"/>
        <v>-8057957</v>
      </c>
      <c r="M49" s="46">
        <f t="shared" si="10"/>
        <v>30606667</v>
      </c>
      <c r="N49" s="46">
        <f t="shared" si="10"/>
        <v>16269132</v>
      </c>
      <c r="O49" s="46">
        <f t="shared" si="10"/>
        <v>-4184956</v>
      </c>
      <c r="P49" s="46">
        <f t="shared" si="10"/>
        <v>-9128193</v>
      </c>
      <c r="Q49" s="46">
        <f t="shared" si="10"/>
        <v>-8381507</v>
      </c>
      <c r="R49" s="46">
        <f t="shared" si="10"/>
        <v>-21694656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25320057</v>
      </c>
      <c r="X49" s="46">
        <f>IF(F25=F48,0,X25-X48)</f>
        <v>-9075095</v>
      </c>
      <c r="Y49" s="46">
        <f t="shared" si="10"/>
        <v>34395152</v>
      </c>
      <c r="Z49" s="47">
        <f>+IF(X49&lt;&gt;0,+(Y49/X49)*100,0)</f>
        <v>-379.0059718383113</v>
      </c>
      <c r="AA49" s="44">
        <f>+AA25-AA48</f>
        <v>-11582550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137306910</v>
      </c>
      <c r="D5" s="19">
        <f>SUM(D6:D8)</f>
        <v>0</v>
      </c>
      <c r="E5" s="20">
        <f t="shared" si="0"/>
        <v>219227121</v>
      </c>
      <c r="F5" s="21">
        <f t="shared" si="0"/>
        <v>226990039</v>
      </c>
      <c r="G5" s="21">
        <f t="shared" si="0"/>
        <v>54277027</v>
      </c>
      <c r="H5" s="21">
        <f t="shared" si="0"/>
        <v>-10812711</v>
      </c>
      <c r="I5" s="21">
        <f t="shared" si="0"/>
        <v>14226280</v>
      </c>
      <c r="J5" s="21">
        <f t="shared" si="0"/>
        <v>57690596</v>
      </c>
      <c r="K5" s="21">
        <f t="shared" si="0"/>
        <v>14608873</v>
      </c>
      <c r="L5" s="21">
        <f t="shared" si="0"/>
        <v>12938493</v>
      </c>
      <c r="M5" s="21">
        <f t="shared" si="0"/>
        <v>30604403</v>
      </c>
      <c r="N5" s="21">
        <f t="shared" si="0"/>
        <v>58151769</v>
      </c>
      <c r="O5" s="21">
        <f t="shared" si="0"/>
        <v>14469240</v>
      </c>
      <c r="P5" s="21">
        <f t="shared" si="0"/>
        <v>26467847</v>
      </c>
      <c r="Q5" s="21">
        <f t="shared" si="0"/>
        <v>8469744</v>
      </c>
      <c r="R5" s="21">
        <f t="shared" si="0"/>
        <v>49406831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165249196</v>
      </c>
      <c r="X5" s="21">
        <f t="shared" si="0"/>
        <v>1664880504</v>
      </c>
      <c r="Y5" s="21">
        <f t="shared" si="0"/>
        <v>-1499631308</v>
      </c>
      <c r="Z5" s="4">
        <f>+IF(X5&lt;&gt;0,+(Y5/X5)*100,0)</f>
        <v>-90.07441101010095</v>
      </c>
      <c r="AA5" s="19">
        <f>SUM(AA6:AA8)</f>
        <v>226990039</v>
      </c>
    </row>
    <row r="6" spans="1:27" ht="12.75">
      <c r="A6" s="5" t="s">
        <v>32</v>
      </c>
      <c r="B6" s="3"/>
      <c r="C6" s="22">
        <v>33402386</v>
      </c>
      <c r="D6" s="22"/>
      <c r="E6" s="23">
        <v>59600880</v>
      </c>
      <c r="F6" s="24">
        <v>77654768</v>
      </c>
      <c r="G6" s="24">
        <v>43329921</v>
      </c>
      <c r="H6" s="24">
        <v>-21177629</v>
      </c>
      <c r="I6" s="24">
        <v>3761548</v>
      </c>
      <c r="J6" s="24">
        <v>25913840</v>
      </c>
      <c r="K6" s="24">
        <v>3825864</v>
      </c>
      <c r="L6" s="24">
        <v>2346826</v>
      </c>
      <c r="M6" s="24">
        <v>16065034</v>
      </c>
      <c r="N6" s="24">
        <v>22237724</v>
      </c>
      <c r="O6" s="24">
        <v>3755244</v>
      </c>
      <c r="P6" s="24">
        <v>3657630</v>
      </c>
      <c r="Q6" s="24">
        <v>9187425</v>
      </c>
      <c r="R6" s="24">
        <v>16600299</v>
      </c>
      <c r="S6" s="24"/>
      <c r="T6" s="24"/>
      <c r="U6" s="24"/>
      <c r="V6" s="24"/>
      <c r="W6" s="24">
        <v>64751863</v>
      </c>
      <c r="X6" s="24">
        <v>49326233</v>
      </c>
      <c r="Y6" s="24">
        <v>15425630</v>
      </c>
      <c r="Z6" s="6">
        <v>31.27</v>
      </c>
      <c r="AA6" s="22">
        <v>77654768</v>
      </c>
    </row>
    <row r="7" spans="1:27" ht="12.75">
      <c r="A7" s="5" t="s">
        <v>33</v>
      </c>
      <c r="B7" s="3"/>
      <c r="C7" s="25">
        <v>103904524</v>
      </c>
      <c r="D7" s="25"/>
      <c r="E7" s="26">
        <v>159626241</v>
      </c>
      <c r="F7" s="27">
        <v>149335271</v>
      </c>
      <c r="G7" s="27">
        <v>10947106</v>
      </c>
      <c r="H7" s="27">
        <v>10364918</v>
      </c>
      <c r="I7" s="27">
        <v>10464732</v>
      </c>
      <c r="J7" s="27">
        <v>31776756</v>
      </c>
      <c r="K7" s="27">
        <v>10783009</v>
      </c>
      <c r="L7" s="27">
        <v>10591667</v>
      </c>
      <c r="M7" s="27">
        <v>14539369</v>
      </c>
      <c r="N7" s="27">
        <v>35914045</v>
      </c>
      <c r="O7" s="27">
        <v>10713996</v>
      </c>
      <c r="P7" s="27">
        <v>22810217</v>
      </c>
      <c r="Q7" s="27">
        <v>-717681</v>
      </c>
      <c r="R7" s="27">
        <v>32806532</v>
      </c>
      <c r="S7" s="27"/>
      <c r="T7" s="27"/>
      <c r="U7" s="27"/>
      <c r="V7" s="27"/>
      <c r="W7" s="27">
        <v>100497333</v>
      </c>
      <c r="X7" s="27">
        <v>1615554271</v>
      </c>
      <c r="Y7" s="27">
        <v>-1515056938</v>
      </c>
      <c r="Z7" s="7">
        <v>-93.78</v>
      </c>
      <c r="AA7" s="25">
        <v>149335271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20676001</v>
      </c>
      <c r="D9" s="19">
        <f>SUM(D10:D14)</f>
        <v>0</v>
      </c>
      <c r="E9" s="20">
        <f t="shared" si="1"/>
        <v>27097872</v>
      </c>
      <c r="F9" s="21">
        <f t="shared" si="1"/>
        <v>31860234</v>
      </c>
      <c r="G9" s="21">
        <f t="shared" si="1"/>
        <v>2465298</v>
      </c>
      <c r="H9" s="21">
        <f t="shared" si="1"/>
        <v>2417294</v>
      </c>
      <c r="I9" s="21">
        <f t="shared" si="1"/>
        <v>2464222</v>
      </c>
      <c r="J9" s="21">
        <f t="shared" si="1"/>
        <v>7346814</v>
      </c>
      <c r="K9" s="21">
        <f t="shared" si="1"/>
        <v>2394640</v>
      </c>
      <c r="L9" s="21">
        <f t="shared" si="1"/>
        <v>2498103</v>
      </c>
      <c r="M9" s="21">
        <f t="shared" si="1"/>
        <v>2458060</v>
      </c>
      <c r="N9" s="21">
        <f t="shared" si="1"/>
        <v>7350803</v>
      </c>
      <c r="O9" s="21">
        <f t="shared" si="1"/>
        <v>2447424</v>
      </c>
      <c r="P9" s="21">
        <f t="shared" si="1"/>
        <v>5180383</v>
      </c>
      <c r="Q9" s="21">
        <f t="shared" si="1"/>
        <v>-198665</v>
      </c>
      <c r="R9" s="21">
        <f t="shared" si="1"/>
        <v>7429142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22126759</v>
      </c>
      <c r="X9" s="21">
        <f t="shared" si="1"/>
        <v>36035115</v>
      </c>
      <c r="Y9" s="21">
        <f t="shared" si="1"/>
        <v>-13908356</v>
      </c>
      <c r="Z9" s="4">
        <f>+IF(X9&lt;&gt;0,+(Y9/X9)*100,0)</f>
        <v>-38.59667438275138</v>
      </c>
      <c r="AA9" s="19">
        <f>SUM(AA10:AA14)</f>
        <v>31860234</v>
      </c>
    </row>
    <row r="10" spans="1:27" ht="12.75">
      <c r="A10" s="5" t="s">
        <v>36</v>
      </c>
      <c r="B10" s="3"/>
      <c r="C10" s="22">
        <v>385173</v>
      </c>
      <c r="D10" s="22"/>
      <c r="E10" s="23">
        <v>1293800</v>
      </c>
      <c r="F10" s="24">
        <v>1251900</v>
      </c>
      <c r="G10" s="24">
        <v>3472</v>
      </c>
      <c r="H10" s="24">
        <v>2807</v>
      </c>
      <c r="I10" s="24">
        <v>2983</v>
      </c>
      <c r="J10" s="24">
        <v>9262</v>
      </c>
      <c r="K10" s="24">
        <v>2721</v>
      </c>
      <c r="L10" s="24">
        <v>4560</v>
      </c>
      <c r="M10" s="24">
        <v>2408</v>
      </c>
      <c r="N10" s="24">
        <v>9689</v>
      </c>
      <c r="O10" s="24">
        <v>4336</v>
      </c>
      <c r="P10" s="24">
        <v>440</v>
      </c>
      <c r="Q10" s="24">
        <v>3141</v>
      </c>
      <c r="R10" s="24">
        <v>7917</v>
      </c>
      <c r="S10" s="24"/>
      <c r="T10" s="24"/>
      <c r="U10" s="24"/>
      <c r="V10" s="24"/>
      <c r="W10" s="24">
        <v>26868</v>
      </c>
      <c r="X10" s="24">
        <v>976984</v>
      </c>
      <c r="Y10" s="24">
        <v>-950116</v>
      </c>
      <c r="Z10" s="6">
        <v>-97.25</v>
      </c>
      <c r="AA10" s="22">
        <v>1251900</v>
      </c>
    </row>
    <row r="11" spans="1:27" ht="12.75">
      <c r="A11" s="5" t="s">
        <v>37</v>
      </c>
      <c r="B11" s="3"/>
      <c r="C11" s="22">
        <v>865425</v>
      </c>
      <c r="D11" s="22"/>
      <c r="E11" s="23">
        <v>1252000</v>
      </c>
      <c r="F11" s="24">
        <v>1252000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938997</v>
      </c>
      <c r="Y11" s="24">
        <v>-938997</v>
      </c>
      <c r="Z11" s="6">
        <v>-100</v>
      </c>
      <c r="AA11" s="22">
        <v>1252000</v>
      </c>
    </row>
    <row r="12" spans="1:27" ht="12.75">
      <c r="A12" s="5" t="s">
        <v>38</v>
      </c>
      <c r="B12" s="3"/>
      <c r="C12" s="22">
        <v>27589890</v>
      </c>
      <c r="D12" s="22"/>
      <c r="E12" s="23">
        <v>24552072</v>
      </c>
      <c r="F12" s="24">
        <v>29356334</v>
      </c>
      <c r="G12" s="24">
        <v>2461826</v>
      </c>
      <c r="H12" s="24">
        <v>2414487</v>
      </c>
      <c r="I12" s="24">
        <v>2461239</v>
      </c>
      <c r="J12" s="24">
        <v>7337552</v>
      </c>
      <c r="K12" s="24">
        <v>2391919</v>
      </c>
      <c r="L12" s="24">
        <v>2493543</v>
      </c>
      <c r="M12" s="24">
        <v>2455652</v>
      </c>
      <c r="N12" s="24">
        <v>7341114</v>
      </c>
      <c r="O12" s="24">
        <v>2443088</v>
      </c>
      <c r="P12" s="24">
        <v>5179943</v>
      </c>
      <c r="Q12" s="24">
        <v>-201806</v>
      </c>
      <c r="R12" s="24">
        <v>7421225</v>
      </c>
      <c r="S12" s="24"/>
      <c r="T12" s="24"/>
      <c r="U12" s="24"/>
      <c r="V12" s="24"/>
      <c r="W12" s="24">
        <v>22099891</v>
      </c>
      <c r="X12" s="24">
        <v>34119134</v>
      </c>
      <c r="Y12" s="24">
        <v>-12019243</v>
      </c>
      <c r="Z12" s="6">
        <v>-35.23</v>
      </c>
      <c r="AA12" s="22">
        <v>29356334</v>
      </c>
    </row>
    <row r="13" spans="1:27" ht="12.75">
      <c r="A13" s="5" t="s">
        <v>39</v>
      </c>
      <c r="B13" s="3"/>
      <c r="C13" s="22">
        <v>-8164487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7464137</v>
      </c>
      <c r="D15" s="19">
        <f>SUM(D16:D18)</f>
        <v>0</v>
      </c>
      <c r="E15" s="20">
        <f t="shared" si="2"/>
        <v>3244000</v>
      </c>
      <c r="F15" s="21">
        <f t="shared" si="2"/>
        <v>3365574</v>
      </c>
      <c r="G15" s="21">
        <f t="shared" si="2"/>
        <v>78732</v>
      </c>
      <c r="H15" s="21">
        <f t="shared" si="2"/>
        <v>224960</v>
      </c>
      <c r="I15" s="21">
        <f t="shared" si="2"/>
        <v>150556</v>
      </c>
      <c r="J15" s="21">
        <f t="shared" si="2"/>
        <v>454248</v>
      </c>
      <c r="K15" s="21">
        <f t="shared" si="2"/>
        <v>411873</v>
      </c>
      <c r="L15" s="21">
        <f t="shared" si="2"/>
        <v>249810</v>
      </c>
      <c r="M15" s="21">
        <f t="shared" si="2"/>
        <v>182354</v>
      </c>
      <c r="N15" s="21">
        <f t="shared" si="2"/>
        <v>844037</v>
      </c>
      <c r="O15" s="21">
        <f t="shared" si="2"/>
        <v>182788</v>
      </c>
      <c r="P15" s="21">
        <f t="shared" si="2"/>
        <v>2017038</v>
      </c>
      <c r="Q15" s="21">
        <f t="shared" si="2"/>
        <v>300572</v>
      </c>
      <c r="R15" s="21">
        <f t="shared" si="2"/>
        <v>2500398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3798683</v>
      </c>
      <c r="X15" s="21">
        <f t="shared" si="2"/>
        <v>2269696</v>
      </c>
      <c r="Y15" s="21">
        <f t="shared" si="2"/>
        <v>1528987</v>
      </c>
      <c r="Z15" s="4">
        <f>+IF(X15&lt;&gt;0,+(Y15/X15)*100,0)</f>
        <v>67.3652771120009</v>
      </c>
      <c r="AA15" s="19">
        <f>SUM(AA16:AA18)</f>
        <v>3365574</v>
      </c>
    </row>
    <row r="16" spans="1:27" ht="12.75">
      <c r="A16" s="5" t="s">
        <v>42</v>
      </c>
      <c r="B16" s="3"/>
      <c r="C16" s="22">
        <v>2870306</v>
      </c>
      <c r="D16" s="22"/>
      <c r="E16" s="23">
        <v>730000</v>
      </c>
      <c r="F16" s="24">
        <v>1733450</v>
      </c>
      <c r="G16" s="24">
        <v>57722</v>
      </c>
      <c r="H16" s="24">
        <v>59282</v>
      </c>
      <c r="I16" s="24">
        <v>128804</v>
      </c>
      <c r="J16" s="24">
        <v>245808</v>
      </c>
      <c r="K16" s="24">
        <v>134482</v>
      </c>
      <c r="L16" s="24">
        <v>89692</v>
      </c>
      <c r="M16" s="24">
        <v>34948</v>
      </c>
      <c r="N16" s="24">
        <v>259122</v>
      </c>
      <c r="O16" s="24">
        <v>161237</v>
      </c>
      <c r="P16" s="24">
        <v>1837556</v>
      </c>
      <c r="Q16" s="24">
        <v>115204</v>
      </c>
      <c r="R16" s="24">
        <v>2113997</v>
      </c>
      <c r="S16" s="24"/>
      <c r="T16" s="24"/>
      <c r="U16" s="24"/>
      <c r="V16" s="24"/>
      <c r="W16" s="24">
        <v>2618927</v>
      </c>
      <c r="X16" s="24">
        <v>599463</v>
      </c>
      <c r="Y16" s="24">
        <v>2019464</v>
      </c>
      <c r="Z16" s="6">
        <v>336.88</v>
      </c>
      <c r="AA16" s="22">
        <v>1733450</v>
      </c>
    </row>
    <row r="17" spans="1:27" ht="12.75">
      <c r="A17" s="5" t="s">
        <v>43</v>
      </c>
      <c r="B17" s="3"/>
      <c r="C17" s="22">
        <v>4569270</v>
      </c>
      <c r="D17" s="22"/>
      <c r="E17" s="23">
        <v>2487000</v>
      </c>
      <c r="F17" s="24">
        <v>1618624</v>
      </c>
      <c r="G17" s="24">
        <v>20794</v>
      </c>
      <c r="H17" s="24">
        <v>165570</v>
      </c>
      <c r="I17" s="24">
        <v>20856</v>
      </c>
      <c r="J17" s="24">
        <v>207220</v>
      </c>
      <c r="K17" s="24">
        <v>277203</v>
      </c>
      <c r="L17" s="24">
        <v>160118</v>
      </c>
      <c r="M17" s="24">
        <v>145249</v>
      </c>
      <c r="N17" s="24">
        <v>582570</v>
      </c>
      <c r="O17" s="24">
        <v>21408</v>
      </c>
      <c r="P17" s="24">
        <v>179266</v>
      </c>
      <c r="Q17" s="24">
        <v>184662</v>
      </c>
      <c r="R17" s="24">
        <v>385336</v>
      </c>
      <c r="S17" s="24"/>
      <c r="T17" s="24"/>
      <c r="U17" s="24"/>
      <c r="V17" s="24"/>
      <c r="W17" s="24">
        <v>1175126</v>
      </c>
      <c r="X17" s="24">
        <v>1648155</v>
      </c>
      <c r="Y17" s="24">
        <v>-473029</v>
      </c>
      <c r="Z17" s="6">
        <v>-28.7</v>
      </c>
      <c r="AA17" s="22">
        <v>1618624</v>
      </c>
    </row>
    <row r="18" spans="1:27" ht="12.75">
      <c r="A18" s="5" t="s">
        <v>44</v>
      </c>
      <c r="B18" s="3"/>
      <c r="C18" s="22">
        <v>24561</v>
      </c>
      <c r="D18" s="22"/>
      <c r="E18" s="23">
        <v>27000</v>
      </c>
      <c r="F18" s="24">
        <v>13500</v>
      </c>
      <c r="G18" s="24">
        <v>216</v>
      </c>
      <c r="H18" s="24">
        <v>108</v>
      </c>
      <c r="I18" s="24">
        <v>896</v>
      </c>
      <c r="J18" s="24">
        <v>1220</v>
      </c>
      <c r="K18" s="24">
        <v>188</v>
      </c>
      <c r="L18" s="24"/>
      <c r="M18" s="24">
        <v>2157</v>
      </c>
      <c r="N18" s="24">
        <v>2345</v>
      </c>
      <c r="O18" s="24">
        <v>143</v>
      </c>
      <c r="P18" s="24">
        <v>216</v>
      </c>
      <c r="Q18" s="24">
        <v>706</v>
      </c>
      <c r="R18" s="24">
        <v>1065</v>
      </c>
      <c r="S18" s="24"/>
      <c r="T18" s="24"/>
      <c r="U18" s="24"/>
      <c r="V18" s="24"/>
      <c r="W18" s="24">
        <v>4630</v>
      </c>
      <c r="X18" s="24">
        <v>22078</v>
      </c>
      <c r="Y18" s="24">
        <v>-17448</v>
      </c>
      <c r="Z18" s="6">
        <v>-79.03</v>
      </c>
      <c r="AA18" s="22">
        <v>13500</v>
      </c>
    </row>
    <row r="19" spans="1:27" ht="12.75">
      <c r="A19" s="2" t="s">
        <v>45</v>
      </c>
      <c r="B19" s="8"/>
      <c r="C19" s="19">
        <f aca="true" t="shared" si="3" ref="C19:Y19">SUM(C20:C23)</f>
        <v>251142387</v>
      </c>
      <c r="D19" s="19">
        <f>SUM(D20:D23)</f>
        <v>0</v>
      </c>
      <c r="E19" s="20">
        <f t="shared" si="3"/>
        <v>385825418</v>
      </c>
      <c r="F19" s="21">
        <f t="shared" si="3"/>
        <v>280552621</v>
      </c>
      <c r="G19" s="21">
        <f t="shared" si="3"/>
        <v>11223493</v>
      </c>
      <c r="H19" s="21">
        <f t="shared" si="3"/>
        <v>20754650</v>
      </c>
      <c r="I19" s="21">
        <f t="shared" si="3"/>
        <v>17333202</v>
      </c>
      <c r="J19" s="21">
        <f t="shared" si="3"/>
        <v>49311345</v>
      </c>
      <c r="K19" s="21">
        <f t="shared" si="3"/>
        <v>17765081</v>
      </c>
      <c r="L19" s="21">
        <f t="shared" si="3"/>
        <v>17734140</v>
      </c>
      <c r="M19" s="21">
        <f t="shared" si="3"/>
        <v>14368447</v>
      </c>
      <c r="N19" s="21">
        <f t="shared" si="3"/>
        <v>49867668</v>
      </c>
      <c r="O19" s="21">
        <f t="shared" si="3"/>
        <v>22120536</v>
      </c>
      <c r="P19" s="21">
        <f t="shared" si="3"/>
        <v>29947242</v>
      </c>
      <c r="Q19" s="21">
        <f t="shared" si="3"/>
        <v>5550171</v>
      </c>
      <c r="R19" s="21">
        <f t="shared" si="3"/>
        <v>57617949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156796962</v>
      </c>
      <c r="X19" s="21">
        <f t="shared" si="3"/>
        <v>742877255</v>
      </c>
      <c r="Y19" s="21">
        <f t="shared" si="3"/>
        <v>-586080293</v>
      </c>
      <c r="Z19" s="4">
        <f>+IF(X19&lt;&gt;0,+(Y19/X19)*100,0)</f>
        <v>-78.893288097776</v>
      </c>
      <c r="AA19" s="19">
        <f>SUM(AA20:AA23)</f>
        <v>280552621</v>
      </c>
    </row>
    <row r="20" spans="1:27" ht="12.75">
      <c r="A20" s="5" t="s">
        <v>46</v>
      </c>
      <c r="B20" s="3"/>
      <c r="C20" s="22">
        <v>180216540</v>
      </c>
      <c r="D20" s="22"/>
      <c r="E20" s="23">
        <v>201287087</v>
      </c>
      <c r="F20" s="24">
        <v>201187087</v>
      </c>
      <c r="G20" s="24">
        <v>7198196</v>
      </c>
      <c r="H20" s="24">
        <v>16467784</v>
      </c>
      <c r="I20" s="24">
        <v>13919409</v>
      </c>
      <c r="J20" s="24">
        <v>37585389</v>
      </c>
      <c r="K20" s="24">
        <v>14641756</v>
      </c>
      <c r="L20" s="24">
        <v>11801630</v>
      </c>
      <c r="M20" s="24">
        <v>13890067</v>
      </c>
      <c r="N20" s="24">
        <v>40333453</v>
      </c>
      <c r="O20" s="24">
        <v>18874417</v>
      </c>
      <c r="P20" s="24">
        <v>22188691</v>
      </c>
      <c r="Q20" s="24">
        <v>4990435</v>
      </c>
      <c r="R20" s="24">
        <v>46053543</v>
      </c>
      <c r="S20" s="24"/>
      <c r="T20" s="24"/>
      <c r="U20" s="24"/>
      <c r="V20" s="24"/>
      <c r="W20" s="24">
        <v>123972385</v>
      </c>
      <c r="X20" s="24">
        <v>166938144</v>
      </c>
      <c r="Y20" s="24">
        <v>-42965759</v>
      </c>
      <c r="Z20" s="6">
        <v>-25.74</v>
      </c>
      <c r="AA20" s="22">
        <v>201187087</v>
      </c>
    </row>
    <row r="21" spans="1:27" ht="12.75">
      <c r="A21" s="5" t="s">
        <v>47</v>
      </c>
      <c r="B21" s="3"/>
      <c r="C21" s="22">
        <v>56628053</v>
      </c>
      <c r="D21" s="22"/>
      <c r="E21" s="23">
        <v>147779087</v>
      </c>
      <c r="F21" s="24">
        <v>65982282</v>
      </c>
      <c r="G21" s="24">
        <v>3051540</v>
      </c>
      <c r="H21" s="24">
        <v>3095529</v>
      </c>
      <c r="I21" s="24">
        <v>1599281</v>
      </c>
      <c r="J21" s="24">
        <v>7746350</v>
      </c>
      <c r="K21" s="24">
        <v>2083634</v>
      </c>
      <c r="L21" s="24">
        <v>4871467</v>
      </c>
      <c r="M21" s="24">
        <v>-132654</v>
      </c>
      <c r="N21" s="24">
        <v>6822447</v>
      </c>
      <c r="O21" s="24">
        <v>2408862</v>
      </c>
      <c r="P21" s="24">
        <v>5583487</v>
      </c>
      <c r="Q21" s="24">
        <v>225248</v>
      </c>
      <c r="R21" s="24">
        <v>8217597</v>
      </c>
      <c r="S21" s="24"/>
      <c r="T21" s="24"/>
      <c r="U21" s="24"/>
      <c r="V21" s="24"/>
      <c r="W21" s="24">
        <v>22786394</v>
      </c>
      <c r="X21" s="24">
        <v>90558934</v>
      </c>
      <c r="Y21" s="24">
        <v>-67772540</v>
      </c>
      <c r="Z21" s="6">
        <v>-74.84</v>
      </c>
      <c r="AA21" s="22">
        <v>65982282</v>
      </c>
    </row>
    <row r="22" spans="1:27" ht="12.75">
      <c r="A22" s="5" t="s">
        <v>48</v>
      </c>
      <c r="B22" s="3"/>
      <c r="C22" s="25">
        <v>14297794</v>
      </c>
      <c r="D22" s="25"/>
      <c r="E22" s="26">
        <v>36759244</v>
      </c>
      <c r="F22" s="27">
        <v>13383252</v>
      </c>
      <c r="G22" s="27">
        <v>973757</v>
      </c>
      <c r="H22" s="27">
        <v>1191337</v>
      </c>
      <c r="I22" s="27">
        <v>1814512</v>
      </c>
      <c r="J22" s="27">
        <v>3979606</v>
      </c>
      <c r="K22" s="27">
        <v>1039691</v>
      </c>
      <c r="L22" s="27">
        <v>1061043</v>
      </c>
      <c r="M22" s="27">
        <v>611034</v>
      </c>
      <c r="N22" s="27">
        <v>2711768</v>
      </c>
      <c r="O22" s="27">
        <v>837257</v>
      </c>
      <c r="P22" s="27">
        <v>2175064</v>
      </c>
      <c r="Q22" s="27">
        <v>334488</v>
      </c>
      <c r="R22" s="27">
        <v>3346809</v>
      </c>
      <c r="S22" s="27"/>
      <c r="T22" s="27"/>
      <c r="U22" s="27"/>
      <c r="V22" s="27"/>
      <c r="W22" s="27">
        <v>10038183</v>
      </c>
      <c r="X22" s="27">
        <v>485380177</v>
      </c>
      <c r="Y22" s="27">
        <v>-475341994</v>
      </c>
      <c r="Z22" s="7">
        <v>-97.93</v>
      </c>
      <c r="AA22" s="25">
        <v>13383252</v>
      </c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416589435</v>
      </c>
      <c r="D25" s="40">
        <f>+D5+D9+D15+D19+D24</f>
        <v>0</v>
      </c>
      <c r="E25" s="41">
        <f t="shared" si="4"/>
        <v>635394411</v>
      </c>
      <c r="F25" s="42">
        <f t="shared" si="4"/>
        <v>542768468</v>
      </c>
      <c r="G25" s="42">
        <f t="shared" si="4"/>
        <v>68044550</v>
      </c>
      <c r="H25" s="42">
        <f t="shared" si="4"/>
        <v>12584193</v>
      </c>
      <c r="I25" s="42">
        <f t="shared" si="4"/>
        <v>34174260</v>
      </c>
      <c r="J25" s="42">
        <f t="shared" si="4"/>
        <v>114803003</v>
      </c>
      <c r="K25" s="42">
        <f t="shared" si="4"/>
        <v>35180467</v>
      </c>
      <c r="L25" s="42">
        <f t="shared" si="4"/>
        <v>33420546</v>
      </c>
      <c r="M25" s="42">
        <f t="shared" si="4"/>
        <v>47613264</v>
      </c>
      <c r="N25" s="42">
        <f t="shared" si="4"/>
        <v>116214277</v>
      </c>
      <c r="O25" s="42">
        <f t="shared" si="4"/>
        <v>39219988</v>
      </c>
      <c r="P25" s="42">
        <f t="shared" si="4"/>
        <v>63612510</v>
      </c>
      <c r="Q25" s="42">
        <f t="shared" si="4"/>
        <v>14121822</v>
      </c>
      <c r="R25" s="42">
        <f t="shared" si="4"/>
        <v>116954320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347971600</v>
      </c>
      <c r="X25" s="42">
        <f t="shared" si="4"/>
        <v>2446062570</v>
      </c>
      <c r="Y25" s="42">
        <f t="shared" si="4"/>
        <v>-2098090970</v>
      </c>
      <c r="Z25" s="43">
        <f>+IF(X25&lt;&gt;0,+(Y25/X25)*100,0)</f>
        <v>-85.77421508886422</v>
      </c>
      <c r="AA25" s="40">
        <f>+AA5+AA9+AA15+AA19+AA24</f>
        <v>542768468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117588116</v>
      </c>
      <c r="D28" s="19">
        <f>SUM(D29:D31)</f>
        <v>0</v>
      </c>
      <c r="E28" s="20">
        <f t="shared" si="5"/>
        <v>174652441</v>
      </c>
      <c r="F28" s="21">
        <f t="shared" si="5"/>
        <v>178885191</v>
      </c>
      <c r="G28" s="21">
        <f t="shared" si="5"/>
        <v>5276878</v>
      </c>
      <c r="H28" s="21">
        <f t="shared" si="5"/>
        <v>8889349</v>
      </c>
      <c r="I28" s="21">
        <f t="shared" si="5"/>
        <v>8748604</v>
      </c>
      <c r="J28" s="21">
        <f t="shared" si="5"/>
        <v>22914831</v>
      </c>
      <c r="K28" s="21">
        <f t="shared" si="5"/>
        <v>6180934</v>
      </c>
      <c r="L28" s="21">
        <f t="shared" si="5"/>
        <v>19167448</v>
      </c>
      <c r="M28" s="21">
        <f t="shared" si="5"/>
        <v>13150052</v>
      </c>
      <c r="N28" s="21">
        <f t="shared" si="5"/>
        <v>38498434</v>
      </c>
      <c r="O28" s="21">
        <f t="shared" si="5"/>
        <v>6628692</v>
      </c>
      <c r="P28" s="21">
        <f t="shared" si="5"/>
        <v>9565949</v>
      </c>
      <c r="Q28" s="21">
        <f t="shared" si="5"/>
        <v>15298396</v>
      </c>
      <c r="R28" s="21">
        <f t="shared" si="5"/>
        <v>31493037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92906302</v>
      </c>
      <c r="X28" s="21">
        <f t="shared" si="5"/>
        <v>129986221</v>
      </c>
      <c r="Y28" s="21">
        <f t="shared" si="5"/>
        <v>-37079919</v>
      </c>
      <c r="Z28" s="4">
        <f>+IF(X28&lt;&gt;0,+(Y28/X28)*100,0)</f>
        <v>-28.52603815599809</v>
      </c>
      <c r="AA28" s="19">
        <f>SUM(AA29:AA31)</f>
        <v>178885191</v>
      </c>
    </row>
    <row r="29" spans="1:27" ht="12.75">
      <c r="A29" s="5" t="s">
        <v>32</v>
      </c>
      <c r="B29" s="3"/>
      <c r="C29" s="22">
        <v>57415421</v>
      </c>
      <c r="D29" s="22"/>
      <c r="E29" s="23">
        <v>37084581</v>
      </c>
      <c r="F29" s="24">
        <v>43466141</v>
      </c>
      <c r="G29" s="24">
        <v>1877653</v>
      </c>
      <c r="H29" s="24">
        <v>4387442</v>
      </c>
      <c r="I29" s="24">
        <v>2322269</v>
      </c>
      <c r="J29" s="24">
        <v>8587364</v>
      </c>
      <c r="K29" s="24">
        <v>2101225</v>
      </c>
      <c r="L29" s="24">
        <v>5856777</v>
      </c>
      <c r="M29" s="24">
        <v>5418990</v>
      </c>
      <c r="N29" s="24">
        <v>13376992</v>
      </c>
      <c r="O29" s="24">
        <v>2491210</v>
      </c>
      <c r="P29" s="24">
        <v>3181687</v>
      </c>
      <c r="Q29" s="24">
        <v>4760488</v>
      </c>
      <c r="R29" s="24">
        <v>10433385</v>
      </c>
      <c r="S29" s="24"/>
      <c r="T29" s="24"/>
      <c r="U29" s="24"/>
      <c r="V29" s="24"/>
      <c r="W29" s="24">
        <v>32397741</v>
      </c>
      <c r="X29" s="24">
        <v>33200034</v>
      </c>
      <c r="Y29" s="24">
        <v>-802293</v>
      </c>
      <c r="Z29" s="6">
        <v>-2.42</v>
      </c>
      <c r="AA29" s="22">
        <v>43466141</v>
      </c>
    </row>
    <row r="30" spans="1:27" ht="12.75">
      <c r="A30" s="5" t="s">
        <v>33</v>
      </c>
      <c r="B30" s="3"/>
      <c r="C30" s="25">
        <v>60172695</v>
      </c>
      <c r="D30" s="25"/>
      <c r="E30" s="26">
        <v>137567860</v>
      </c>
      <c r="F30" s="27">
        <v>135419050</v>
      </c>
      <c r="G30" s="27">
        <v>3399225</v>
      </c>
      <c r="H30" s="27">
        <v>4501907</v>
      </c>
      <c r="I30" s="27">
        <v>6426335</v>
      </c>
      <c r="J30" s="27">
        <v>14327467</v>
      </c>
      <c r="K30" s="27">
        <v>4079709</v>
      </c>
      <c r="L30" s="27">
        <v>13310671</v>
      </c>
      <c r="M30" s="27">
        <v>7731062</v>
      </c>
      <c r="N30" s="27">
        <v>25121442</v>
      </c>
      <c r="O30" s="27">
        <v>4137482</v>
      </c>
      <c r="P30" s="27">
        <v>6384262</v>
      </c>
      <c r="Q30" s="27">
        <v>10537908</v>
      </c>
      <c r="R30" s="27">
        <v>21059652</v>
      </c>
      <c r="S30" s="27"/>
      <c r="T30" s="27"/>
      <c r="U30" s="27"/>
      <c r="V30" s="27"/>
      <c r="W30" s="27">
        <v>60508561</v>
      </c>
      <c r="X30" s="27">
        <v>96786187</v>
      </c>
      <c r="Y30" s="27">
        <v>-36277626</v>
      </c>
      <c r="Z30" s="7">
        <v>-37.48</v>
      </c>
      <c r="AA30" s="25">
        <v>135419050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78516583</v>
      </c>
      <c r="D32" s="19">
        <f>SUM(D33:D37)</f>
        <v>0</v>
      </c>
      <c r="E32" s="20">
        <f t="shared" si="6"/>
        <v>69945537</v>
      </c>
      <c r="F32" s="21">
        <f t="shared" si="6"/>
        <v>64421692</v>
      </c>
      <c r="G32" s="21">
        <f t="shared" si="6"/>
        <v>4925023</v>
      </c>
      <c r="H32" s="21">
        <f t="shared" si="6"/>
        <v>4853603</v>
      </c>
      <c r="I32" s="21">
        <f t="shared" si="6"/>
        <v>5089747</v>
      </c>
      <c r="J32" s="21">
        <f t="shared" si="6"/>
        <v>14868373</v>
      </c>
      <c r="K32" s="21">
        <f t="shared" si="6"/>
        <v>4995042</v>
      </c>
      <c r="L32" s="21">
        <f t="shared" si="6"/>
        <v>7078657</v>
      </c>
      <c r="M32" s="21">
        <f t="shared" si="6"/>
        <v>4328574</v>
      </c>
      <c r="N32" s="21">
        <f t="shared" si="6"/>
        <v>16402273</v>
      </c>
      <c r="O32" s="21">
        <f t="shared" si="6"/>
        <v>4679537</v>
      </c>
      <c r="P32" s="21">
        <f t="shared" si="6"/>
        <v>6028653</v>
      </c>
      <c r="Q32" s="21">
        <f t="shared" si="6"/>
        <v>5783480</v>
      </c>
      <c r="R32" s="21">
        <f t="shared" si="6"/>
        <v>16491670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47762316</v>
      </c>
      <c r="X32" s="21">
        <f t="shared" si="6"/>
        <v>41744503</v>
      </c>
      <c r="Y32" s="21">
        <f t="shared" si="6"/>
        <v>6017813</v>
      </c>
      <c r="Z32" s="4">
        <f>+IF(X32&lt;&gt;0,+(Y32/X32)*100,0)</f>
        <v>14.415821407671329</v>
      </c>
      <c r="AA32" s="19">
        <f>SUM(AA33:AA37)</f>
        <v>64421692</v>
      </c>
    </row>
    <row r="33" spans="1:27" ht="12.75">
      <c r="A33" s="5" t="s">
        <v>36</v>
      </c>
      <c r="B33" s="3"/>
      <c r="C33" s="22">
        <v>21009888</v>
      </c>
      <c r="D33" s="22"/>
      <c r="E33" s="23">
        <v>26889660</v>
      </c>
      <c r="F33" s="24">
        <v>23948147</v>
      </c>
      <c r="G33" s="24">
        <v>1855691</v>
      </c>
      <c r="H33" s="24">
        <v>1968328</v>
      </c>
      <c r="I33" s="24">
        <v>1853245</v>
      </c>
      <c r="J33" s="24">
        <v>5677264</v>
      </c>
      <c r="K33" s="24">
        <v>1896730</v>
      </c>
      <c r="L33" s="24">
        <v>2374826</v>
      </c>
      <c r="M33" s="24">
        <v>1262563</v>
      </c>
      <c r="N33" s="24">
        <v>5534119</v>
      </c>
      <c r="O33" s="24">
        <v>1342451</v>
      </c>
      <c r="P33" s="24">
        <v>2566832</v>
      </c>
      <c r="Q33" s="24">
        <v>2624008</v>
      </c>
      <c r="R33" s="24">
        <v>6533291</v>
      </c>
      <c r="S33" s="24"/>
      <c r="T33" s="24"/>
      <c r="U33" s="24"/>
      <c r="V33" s="24"/>
      <c r="W33" s="24">
        <v>17744674</v>
      </c>
      <c r="X33" s="24">
        <v>16848671</v>
      </c>
      <c r="Y33" s="24">
        <v>896003</v>
      </c>
      <c r="Z33" s="6">
        <v>5.32</v>
      </c>
      <c r="AA33" s="22">
        <v>23948147</v>
      </c>
    </row>
    <row r="34" spans="1:27" ht="12.75">
      <c r="A34" s="5" t="s">
        <v>37</v>
      </c>
      <c r="B34" s="3"/>
      <c r="C34" s="22">
        <v>23405566</v>
      </c>
      <c r="D34" s="22"/>
      <c r="E34" s="23">
        <v>20313628</v>
      </c>
      <c r="F34" s="24">
        <v>21439547</v>
      </c>
      <c r="G34" s="24">
        <v>1574612</v>
      </c>
      <c r="H34" s="24">
        <v>1535953</v>
      </c>
      <c r="I34" s="24">
        <v>1780945</v>
      </c>
      <c r="J34" s="24">
        <v>4891510</v>
      </c>
      <c r="K34" s="24">
        <v>1557740</v>
      </c>
      <c r="L34" s="24">
        <v>2394928</v>
      </c>
      <c r="M34" s="24">
        <v>1620457</v>
      </c>
      <c r="N34" s="24">
        <v>5573125</v>
      </c>
      <c r="O34" s="24">
        <v>1686318</v>
      </c>
      <c r="P34" s="24">
        <v>1690993</v>
      </c>
      <c r="Q34" s="24">
        <v>1514299</v>
      </c>
      <c r="R34" s="24">
        <v>4891610</v>
      </c>
      <c r="S34" s="24"/>
      <c r="T34" s="24"/>
      <c r="U34" s="24"/>
      <c r="V34" s="24"/>
      <c r="W34" s="24">
        <v>15356245</v>
      </c>
      <c r="X34" s="24">
        <v>12894819</v>
      </c>
      <c r="Y34" s="24">
        <v>2461426</v>
      </c>
      <c r="Z34" s="6">
        <v>19.09</v>
      </c>
      <c r="AA34" s="22">
        <v>21439547</v>
      </c>
    </row>
    <row r="35" spans="1:27" ht="12.75">
      <c r="A35" s="5" t="s">
        <v>38</v>
      </c>
      <c r="B35" s="3"/>
      <c r="C35" s="22">
        <v>33997321</v>
      </c>
      <c r="D35" s="22"/>
      <c r="E35" s="23">
        <v>21986911</v>
      </c>
      <c r="F35" s="24">
        <v>19029678</v>
      </c>
      <c r="G35" s="24">
        <v>1494360</v>
      </c>
      <c r="H35" s="24">
        <v>1345362</v>
      </c>
      <c r="I35" s="24">
        <v>1455557</v>
      </c>
      <c r="J35" s="24">
        <v>4295279</v>
      </c>
      <c r="K35" s="24">
        <v>1540572</v>
      </c>
      <c r="L35" s="24">
        <v>2308903</v>
      </c>
      <c r="M35" s="24">
        <v>1445554</v>
      </c>
      <c r="N35" s="24">
        <v>5295029</v>
      </c>
      <c r="O35" s="24">
        <v>1650768</v>
      </c>
      <c r="P35" s="24">
        <v>1770828</v>
      </c>
      <c r="Q35" s="24">
        <v>1645173</v>
      </c>
      <c r="R35" s="24">
        <v>5066769</v>
      </c>
      <c r="S35" s="24"/>
      <c r="T35" s="24"/>
      <c r="U35" s="24"/>
      <c r="V35" s="24"/>
      <c r="W35" s="24">
        <v>14657077</v>
      </c>
      <c r="X35" s="24">
        <v>12093552</v>
      </c>
      <c r="Y35" s="24">
        <v>2563525</v>
      </c>
      <c r="Z35" s="6">
        <v>21.2</v>
      </c>
      <c r="AA35" s="22">
        <v>19029678</v>
      </c>
    </row>
    <row r="36" spans="1:27" ht="12.75">
      <c r="A36" s="5" t="s">
        <v>39</v>
      </c>
      <c r="B36" s="3"/>
      <c r="C36" s="22">
        <v>103808</v>
      </c>
      <c r="D36" s="22"/>
      <c r="E36" s="23">
        <v>755338</v>
      </c>
      <c r="F36" s="24">
        <v>4320</v>
      </c>
      <c r="G36" s="24">
        <v>360</v>
      </c>
      <c r="H36" s="24">
        <v>3960</v>
      </c>
      <c r="I36" s="24"/>
      <c r="J36" s="24">
        <v>4320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>
        <v>4320</v>
      </c>
      <c r="X36" s="24">
        <v>-92539</v>
      </c>
      <c r="Y36" s="24">
        <v>96859</v>
      </c>
      <c r="Z36" s="6">
        <v>-104.67</v>
      </c>
      <c r="AA36" s="22">
        <v>4320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35744872</v>
      </c>
      <c r="D38" s="19">
        <f>SUM(D39:D41)</f>
        <v>0</v>
      </c>
      <c r="E38" s="20">
        <f t="shared" si="7"/>
        <v>49614521</v>
      </c>
      <c r="F38" s="21">
        <f t="shared" si="7"/>
        <v>43366457</v>
      </c>
      <c r="G38" s="21">
        <f t="shared" si="7"/>
        <v>2732649</v>
      </c>
      <c r="H38" s="21">
        <f t="shared" si="7"/>
        <v>2999825</v>
      </c>
      <c r="I38" s="21">
        <f t="shared" si="7"/>
        <v>2701078</v>
      </c>
      <c r="J38" s="21">
        <f t="shared" si="7"/>
        <v>8433552</v>
      </c>
      <c r="K38" s="21">
        <f t="shared" si="7"/>
        <v>2797482</v>
      </c>
      <c r="L38" s="21">
        <f t="shared" si="7"/>
        <v>4459385</v>
      </c>
      <c r="M38" s="21">
        <f t="shared" si="7"/>
        <v>2630474</v>
      </c>
      <c r="N38" s="21">
        <f t="shared" si="7"/>
        <v>9887341</v>
      </c>
      <c r="O38" s="21">
        <f t="shared" si="7"/>
        <v>2848791</v>
      </c>
      <c r="P38" s="21">
        <f t="shared" si="7"/>
        <v>2797815</v>
      </c>
      <c r="Q38" s="21">
        <f t="shared" si="7"/>
        <v>2678361</v>
      </c>
      <c r="R38" s="21">
        <f t="shared" si="7"/>
        <v>8324967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26645860</v>
      </c>
      <c r="X38" s="21">
        <f t="shared" si="7"/>
        <v>34554025</v>
      </c>
      <c r="Y38" s="21">
        <f t="shared" si="7"/>
        <v>-7908165</v>
      </c>
      <c r="Z38" s="4">
        <f>+IF(X38&lt;&gt;0,+(Y38/X38)*100,0)</f>
        <v>-22.886378649086467</v>
      </c>
      <c r="AA38" s="19">
        <f>SUM(AA39:AA41)</f>
        <v>43366457</v>
      </c>
    </row>
    <row r="39" spans="1:27" ht="12.75">
      <c r="A39" s="5" t="s">
        <v>42</v>
      </c>
      <c r="B39" s="3"/>
      <c r="C39" s="22">
        <v>19329256</v>
      </c>
      <c r="D39" s="22"/>
      <c r="E39" s="23">
        <v>24813453</v>
      </c>
      <c r="F39" s="24">
        <v>27512236</v>
      </c>
      <c r="G39" s="24">
        <v>1645810</v>
      </c>
      <c r="H39" s="24">
        <v>1891503</v>
      </c>
      <c r="I39" s="24">
        <v>1625467</v>
      </c>
      <c r="J39" s="24">
        <v>5162780</v>
      </c>
      <c r="K39" s="24">
        <v>1620000</v>
      </c>
      <c r="L39" s="24">
        <v>2691107</v>
      </c>
      <c r="M39" s="24">
        <v>1620941</v>
      </c>
      <c r="N39" s="24">
        <v>5932048</v>
      </c>
      <c r="O39" s="24">
        <v>1696339</v>
      </c>
      <c r="P39" s="24">
        <v>1700906</v>
      </c>
      <c r="Q39" s="24">
        <v>1655934</v>
      </c>
      <c r="R39" s="24">
        <v>5053179</v>
      </c>
      <c r="S39" s="24"/>
      <c r="T39" s="24"/>
      <c r="U39" s="24"/>
      <c r="V39" s="24"/>
      <c r="W39" s="24">
        <v>16148007</v>
      </c>
      <c r="X39" s="24">
        <v>20061393</v>
      </c>
      <c r="Y39" s="24">
        <v>-3913386</v>
      </c>
      <c r="Z39" s="6">
        <v>-19.51</v>
      </c>
      <c r="AA39" s="22">
        <v>27512236</v>
      </c>
    </row>
    <row r="40" spans="1:27" ht="12.75">
      <c r="A40" s="5" t="s">
        <v>43</v>
      </c>
      <c r="B40" s="3"/>
      <c r="C40" s="22">
        <v>16415616</v>
      </c>
      <c r="D40" s="22"/>
      <c r="E40" s="23">
        <v>24801068</v>
      </c>
      <c r="F40" s="24">
        <v>15854221</v>
      </c>
      <c r="G40" s="24">
        <v>1086839</v>
      </c>
      <c r="H40" s="24">
        <v>1108322</v>
      </c>
      <c r="I40" s="24">
        <v>1075611</v>
      </c>
      <c r="J40" s="24">
        <v>3270772</v>
      </c>
      <c r="K40" s="24">
        <v>1177482</v>
      </c>
      <c r="L40" s="24">
        <v>1768278</v>
      </c>
      <c r="M40" s="24">
        <v>1009533</v>
      </c>
      <c r="N40" s="24">
        <v>3955293</v>
      </c>
      <c r="O40" s="24">
        <v>1152452</v>
      </c>
      <c r="P40" s="24">
        <v>1096909</v>
      </c>
      <c r="Q40" s="24">
        <v>1022427</v>
      </c>
      <c r="R40" s="24">
        <v>3271788</v>
      </c>
      <c r="S40" s="24"/>
      <c r="T40" s="24"/>
      <c r="U40" s="24"/>
      <c r="V40" s="24"/>
      <c r="W40" s="24">
        <v>10497853</v>
      </c>
      <c r="X40" s="24">
        <v>14492632</v>
      </c>
      <c r="Y40" s="24">
        <v>-3994779</v>
      </c>
      <c r="Z40" s="6">
        <v>-27.56</v>
      </c>
      <c r="AA40" s="22">
        <v>15854221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204816176</v>
      </c>
      <c r="D42" s="19">
        <f>SUM(D43:D46)</f>
        <v>0</v>
      </c>
      <c r="E42" s="20">
        <f t="shared" si="8"/>
        <v>234329077</v>
      </c>
      <c r="F42" s="21">
        <f t="shared" si="8"/>
        <v>225609274</v>
      </c>
      <c r="G42" s="21">
        <f t="shared" si="8"/>
        <v>21023947</v>
      </c>
      <c r="H42" s="21">
        <f t="shared" si="8"/>
        <v>18302986</v>
      </c>
      <c r="I42" s="21">
        <f t="shared" si="8"/>
        <v>4364075</v>
      </c>
      <c r="J42" s="21">
        <f t="shared" si="8"/>
        <v>43691008</v>
      </c>
      <c r="K42" s="21">
        <f t="shared" si="8"/>
        <v>14206234</v>
      </c>
      <c r="L42" s="21">
        <f t="shared" si="8"/>
        <v>28232341</v>
      </c>
      <c r="M42" s="21">
        <f t="shared" si="8"/>
        <v>14456128</v>
      </c>
      <c r="N42" s="21">
        <f t="shared" si="8"/>
        <v>56894703</v>
      </c>
      <c r="O42" s="21">
        <f t="shared" si="8"/>
        <v>5323262</v>
      </c>
      <c r="P42" s="21">
        <f t="shared" si="8"/>
        <v>5162212</v>
      </c>
      <c r="Q42" s="21">
        <f t="shared" si="8"/>
        <v>38416607</v>
      </c>
      <c r="R42" s="21">
        <f t="shared" si="8"/>
        <v>48902081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149487792</v>
      </c>
      <c r="X42" s="21">
        <f t="shared" si="8"/>
        <v>83314524</v>
      </c>
      <c r="Y42" s="21">
        <f t="shared" si="8"/>
        <v>66173268</v>
      </c>
      <c r="Z42" s="4">
        <f>+IF(X42&lt;&gt;0,+(Y42/X42)*100,0)</f>
        <v>79.4258489672221</v>
      </c>
      <c r="AA42" s="19">
        <f>SUM(AA43:AA46)</f>
        <v>225609274</v>
      </c>
    </row>
    <row r="43" spans="1:27" ht="12.75">
      <c r="A43" s="5" t="s">
        <v>46</v>
      </c>
      <c r="B43" s="3"/>
      <c r="C43" s="22">
        <v>144709257</v>
      </c>
      <c r="D43" s="22"/>
      <c r="E43" s="23">
        <v>156731150</v>
      </c>
      <c r="F43" s="24">
        <v>177229600</v>
      </c>
      <c r="G43" s="24">
        <v>18238329</v>
      </c>
      <c r="H43" s="24">
        <v>14943264</v>
      </c>
      <c r="I43" s="24">
        <v>1658042</v>
      </c>
      <c r="J43" s="24">
        <v>34839635</v>
      </c>
      <c r="K43" s="24">
        <v>10328416</v>
      </c>
      <c r="L43" s="24">
        <v>23990141</v>
      </c>
      <c r="M43" s="24">
        <v>11651838</v>
      </c>
      <c r="N43" s="24">
        <v>45970395</v>
      </c>
      <c r="O43" s="24">
        <v>1242122</v>
      </c>
      <c r="P43" s="24">
        <v>1692816</v>
      </c>
      <c r="Q43" s="24">
        <v>35222700</v>
      </c>
      <c r="R43" s="24">
        <v>38157638</v>
      </c>
      <c r="S43" s="24"/>
      <c r="T43" s="24"/>
      <c r="U43" s="24"/>
      <c r="V43" s="24"/>
      <c r="W43" s="24">
        <v>118967668</v>
      </c>
      <c r="X43" s="24">
        <v>51651160</v>
      </c>
      <c r="Y43" s="24">
        <v>67316508</v>
      </c>
      <c r="Z43" s="6">
        <v>130.33</v>
      </c>
      <c r="AA43" s="22">
        <v>177229600</v>
      </c>
    </row>
    <row r="44" spans="1:27" ht="12.75">
      <c r="A44" s="5" t="s">
        <v>47</v>
      </c>
      <c r="B44" s="3"/>
      <c r="C44" s="22">
        <v>37820459</v>
      </c>
      <c r="D44" s="22"/>
      <c r="E44" s="23">
        <v>51707693</v>
      </c>
      <c r="F44" s="24">
        <v>31510320</v>
      </c>
      <c r="G44" s="24">
        <v>1329868</v>
      </c>
      <c r="H44" s="24">
        <v>2222664</v>
      </c>
      <c r="I44" s="24">
        <v>1525579</v>
      </c>
      <c r="J44" s="24">
        <v>5078111</v>
      </c>
      <c r="K44" s="24">
        <v>2354211</v>
      </c>
      <c r="L44" s="24">
        <v>1940528</v>
      </c>
      <c r="M44" s="24">
        <v>1694025</v>
      </c>
      <c r="N44" s="24">
        <v>5988764</v>
      </c>
      <c r="O44" s="24">
        <v>2739021</v>
      </c>
      <c r="P44" s="24">
        <v>2090441</v>
      </c>
      <c r="Q44" s="24">
        <v>2010404</v>
      </c>
      <c r="R44" s="24">
        <v>6839866</v>
      </c>
      <c r="S44" s="24"/>
      <c r="T44" s="24"/>
      <c r="U44" s="24"/>
      <c r="V44" s="24"/>
      <c r="W44" s="24">
        <v>17906741</v>
      </c>
      <c r="X44" s="24">
        <v>23351030</v>
      </c>
      <c r="Y44" s="24">
        <v>-5444289</v>
      </c>
      <c r="Z44" s="6">
        <v>-23.31</v>
      </c>
      <c r="AA44" s="22">
        <v>31510320</v>
      </c>
    </row>
    <row r="45" spans="1:27" ht="12.75">
      <c r="A45" s="5" t="s">
        <v>48</v>
      </c>
      <c r="B45" s="3"/>
      <c r="C45" s="25">
        <v>22286460</v>
      </c>
      <c r="D45" s="25"/>
      <c r="E45" s="26">
        <v>25890234</v>
      </c>
      <c r="F45" s="27">
        <v>16869354</v>
      </c>
      <c r="G45" s="27">
        <v>1455750</v>
      </c>
      <c r="H45" s="27">
        <v>1137058</v>
      </c>
      <c r="I45" s="27">
        <v>1180454</v>
      </c>
      <c r="J45" s="27">
        <v>3773262</v>
      </c>
      <c r="K45" s="27">
        <v>1523607</v>
      </c>
      <c r="L45" s="27">
        <v>2301672</v>
      </c>
      <c r="M45" s="27">
        <v>1110265</v>
      </c>
      <c r="N45" s="27">
        <v>4935544</v>
      </c>
      <c r="O45" s="27">
        <v>1342119</v>
      </c>
      <c r="P45" s="27">
        <v>1378955</v>
      </c>
      <c r="Q45" s="27">
        <v>1183503</v>
      </c>
      <c r="R45" s="27">
        <v>3904577</v>
      </c>
      <c r="S45" s="27"/>
      <c r="T45" s="27"/>
      <c r="U45" s="27"/>
      <c r="V45" s="27"/>
      <c r="W45" s="27">
        <v>12613383</v>
      </c>
      <c r="X45" s="27">
        <v>8312334</v>
      </c>
      <c r="Y45" s="27">
        <v>4301049</v>
      </c>
      <c r="Z45" s="7">
        <v>51.74</v>
      </c>
      <c r="AA45" s="25">
        <v>16869354</v>
      </c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436665747</v>
      </c>
      <c r="D48" s="40">
        <f>+D28+D32+D38+D42+D47</f>
        <v>0</v>
      </c>
      <c r="E48" s="41">
        <f t="shared" si="9"/>
        <v>528541576</v>
      </c>
      <c r="F48" s="42">
        <f t="shared" si="9"/>
        <v>512282614</v>
      </c>
      <c r="G48" s="42">
        <f t="shared" si="9"/>
        <v>33958497</v>
      </c>
      <c r="H48" s="42">
        <f t="shared" si="9"/>
        <v>35045763</v>
      </c>
      <c r="I48" s="42">
        <f t="shared" si="9"/>
        <v>20903504</v>
      </c>
      <c r="J48" s="42">
        <f t="shared" si="9"/>
        <v>89907764</v>
      </c>
      <c r="K48" s="42">
        <f t="shared" si="9"/>
        <v>28179692</v>
      </c>
      <c r="L48" s="42">
        <f t="shared" si="9"/>
        <v>58937831</v>
      </c>
      <c r="M48" s="42">
        <f t="shared" si="9"/>
        <v>34565228</v>
      </c>
      <c r="N48" s="42">
        <f t="shared" si="9"/>
        <v>121682751</v>
      </c>
      <c r="O48" s="42">
        <f t="shared" si="9"/>
        <v>19480282</v>
      </c>
      <c r="P48" s="42">
        <f t="shared" si="9"/>
        <v>23554629</v>
      </c>
      <c r="Q48" s="42">
        <f t="shared" si="9"/>
        <v>62176844</v>
      </c>
      <c r="R48" s="42">
        <f t="shared" si="9"/>
        <v>105211755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316802270</v>
      </c>
      <c r="X48" s="42">
        <f t="shared" si="9"/>
        <v>289599273</v>
      </c>
      <c r="Y48" s="42">
        <f t="shared" si="9"/>
        <v>27202997</v>
      </c>
      <c r="Z48" s="43">
        <f>+IF(X48&lt;&gt;0,+(Y48/X48)*100,0)</f>
        <v>9.393323649676427</v>
      </c>
      <c r="AA48" s="40">
        <f>+AA28+AA32+AA38+AA42+AA47</f>
        <v>512282614</v>
      </c>
    </row>
    <row r="49" spans="1:27" ht="12.75">
      <c r="A49" s="14" t="s">
        <v>88</v>
      </c>
      <c r="B49" s="15"/>
      <c r="C49" s="44">
        <f aca="true" t="shared" si="10" ref="C49:Y49">+C25-C48</f>
        <v>-20076312</v>
      </c>
      <c r="D49" s="44">
        <f>+D25-D48</f>
        <v>0</v>
      </c>
      <c r="E49" s="45">
        <f t="shared" si="10"/>
        <v>106852835</v>
      </c>
      <c r="F49" s="46">
        <f t="shared" si="10"/>
        <v>30485854</v>
      </c>
      <c r="G49" s="46">
        <f t="shared" si="10"/>
        <v>34086053</v>
      </c>
      <c r="H49" s="46">
        <f t="shared" si="10"/>
        <v>-22461570</v>
      </c>
      <c r="I49" s="46">
        <f t="shared" si="10"/>
        <v>13270756</v>
      </c>
      <c r="J49" s="46">
        <f t="shared" si="10"/>
        <v>24895239</v>
      </c>
      <c r="K49" s="46">
        <f t="shared" si="10"/>
        <v>7000775</v>
      </c>
      <c r="L49" s="46">
        <f t="shared" si="10"/>
        <v>-25517285</v>
      </c>
      <c r="M49" s="46">
        <f t="shared" si="10"/>
        <v>13048036</v>
      </c>
      <c r="N49" s="46">
        <f t="shared" si="10"/>
        <v>-5468474</v>
      </c>
      <c r="O49" s="46">
        <f t="shared" si="10"/>
        <v>19739706</v>
      </c>
      <c r="P49" s="46">
        <f t="shared" si="10"/>
        <v>40057881</v>
      </c>
      <c r="Q49" s="46">
        <f t="shared" si="10"/>
        <v>-48055022</v>
      </c>
      <c r="R49" s="46">
        <f t="shared" si="10"/>
        <v>11742565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31169330</v>
      </c>
      <c r="X49" s="46">
        <f>IF(F25=F48,0,X25-X48)</f>
        <v>2156463297</v>
      </c>
      <c r="Y49" s="46">
        <f t="shared" si="10"/>
        <v>-2125293967</v>
      </c>
      <c r="Z49" s="47">
        <f>+IF(X49&lt;&gt;0,+(Y49/X49)*100,0)</f>
        <v>-98.55460883366938</v>
      </c>
      <c r="AA49" s="44">
        <f>+AA25-AA48</f>
        <v>30485854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94845187</v>
      </c>
      <c r="D5" s="19">
        <f>SUM(D6:D8)</f>
        <v>0</v>
      </c>
      <c r="E5" s="20">
        <f t="shared" si="0"/>
        <v>64968230</v>
      </c>
      <c r="F5" s="21">
        <f t="shared" si="0"/>
        <v>67057807</v>
      </c>
      <c r="G5" s="21">
        <f t="shared" si="0"/>
        <v>37459754</v>
      </c>
      <c r="H5" s="21">
        <f t="shared" si="0"/>
        <v>298328</v>
      </c>
      <c r="I5" s="21">
        <f t="shared" si="0"/>
        <v>502574</v>
      </c>
      <c r="J5" s="21">
        <f t="shared" si="0"/>
        <v>38260656</v>
      </c>
      <c r="K5" s="21">
        <f t="shared" si="0"/>
        <v>937990</v>
      </c>
      <c r="L5" s="21">
        <f t="shared" si="0"/>
        <v>45414</v>
      </c>
      <c r="M5" s="21">
        <f t="shared" si="0"/>
        <v>30367031</v>
      </c>
      <c r="N5" s="21">
        <f t="shared" si="0"/>
        <v>31350435</v>
      </c>
      <c r="O5" s="21">
        <f t="shared" si="0"/>
        <v>313822</v>
      </c>
      <c r="P5" s="21">
        <f t="shared" si="0"/>
        <v>1290358</v>
      </c>
      <c r="Q5" s="21">
        <f t="shared" si="0"/>
        <v>22695072</v>
      </c>
      <c r="R5" s="21">
        <f t="shared" si="0"/>
        <v>24299252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93910343</v>
      </c>
      <c r="X5" s="21">
        <f t="shared" si="0"/>
        <v>50293351</v>
      </c>
      <c r="Y5" s="21">
        <f t="shared" si="0"/>
        <v>43616992</v>
      </c>
      <c r="Z5" s="4">
        <f>+IF(X5&lt;&gt;0,+(Y5/X5)*100,0)</f>
        <v>86.72516571822784</v>
      </c>
      <c r="AA5" s="19">
        <f>SUM(AA6:AA8)</f>
        <v>67057807</v>
      </c>
    </row>
    <row r="6" spans="1:27" ht="12.75">
      <c r="A6" s="5" t="s">
        <v>32</v>
      </c>
      <c r="B6" s="3"/>
      <c r="C6" s="22">
        <v>248458</v>
      </c>
      <c r="D6" s="22"/>
      <c r="E6" s="23">
        <v>15276422</v>
      </c>
      <c r="F6" s="24">
        <v>15651905</v>
      </c>
      <c r="G6" s="24"/>
      <c r="H6" s="24">
        <v>44000</v>
      </c>
      <c r="I6" s="24">
        <v>33713</v>
      </c>
      <c r="J6" s="24">
        <v>77713</v>
      </c>
      <c r="K6" s="24">
        <v>101388</v>
      </c>
      <c r="L6" s="24">
        <v>670</v>
      </c>
      <c r="M6" s="24">
        <v>34224</v>
      </c>
      <c r="N6" s="24">
        <v>136282</v>
      </c>
      <c r="O6" s="24">
        <v>98450</v>
      </c>
      <c r="P6" s="24"/>
      <c r="Q6" s="24">
        <v>265669</v>
      </c>
      <c r="R6" s="24">
        <v>364119</v>
      </c>
      <c r="S6" s="24"/>
      <c r="T6" s="24"/>
      <c r="U6" s="24"/>
      <c r="V6" s="24"/>
      <c r="W6" s="24">
        <v>578114</v>
      </c>
      <c r="X6" s="24">
        <v>11738930</v>
      </c>
      <c r="Y6" s="24">
        <v>-11160816</v>
      </c>
      <c r="Z6" s="6">
        <v>-95.08</v>
      </c>
      <c r="AA6" s="22">
        <v>15651905</v>
      </c>
    </row>
    <row r="7" spans="1:27" ht="12.75">
      <c r="A7" s="5" t="s">
        <v>33</v>
      </c>
      <c r="B7" s="3"/>
      <c r="C7" s="25">
        <v>93026995</v>
      </c>
      <c r="D7" s="25"/>
      <c r="E7" s="26">
        <v>45674118</v>
      </c>
      <c r="F7" s="27">
        <v>47622810</v>
      </c>
      <c r="G7" s="27">
        <v>37459754</v>
      </c>
      <c r="H7" s="27">
        <v>254328</v>
      </c>
      <c r="I7" s="27">
        <v>468861</v>
      </c>
      <c r="J7" s="27">
        <v>38182943</v>
      </c>
      <c r="K7" s="27">
        <v>836602</v>
      </c>
      <c r="L7" s="27">
        <v>44744</v>
      </c>
      <c r="M7" s="27">
        <v>30332807</v>
      </c>
      <c r="N7" s="27">
        <v>31214153</v>
      </c>
      <c r="O7" s="27">
        <v>215372</v>
      </c>
      <c r="P7" s="27">
        <v>244022</v>
      </c>
      <c r="Q7" s="27">
        <v>22728817</v>
      </c>
      <c r="R7" s="27">
        <v>23188211</v>
      </c>
      <c r="S7" s="27"/>
      <c r="T7" s="27"/>
      <c r="U7" s="27"/>
      <c r="V7" s="27"/>
      <c r="W7" s="27">
        <v>92585307</v>
      </c>
      <c r="X7" s="27">
        <v>35717103</v>
      </c>
      <c r="Y7" s="27">
        <v>56868204</v>
      </c>
      <c r="Z7" s="7">
        <v>159.22</v>
      </c>
      <c r="AA7" s="25">
        <v>47622810</v>
      </c>
    </row>
    <row r="8" spans="1:27" ht="12.75">
      <c r="A8" s="5" t="s">
        <v>34</v>
      </c>
      <c r="B8" s="3"/>
      <c r="C8" s="22">
        <v>1569734</v>
      </c>
      <c r="D8" s="22"/>
      <c r="E8" s="23">
        <v>4017690</v>
      </c>
      <c r="F8" s="24">
        <v>3783092</v>
      </c>
      <c r="G8" s="24"/>
      <c r="H8" s="24"/>
      <c r="I8" s="24"/>
      <c r="J8" s="24"/>
      <c r="K8" s="24"/>
      <c r="L8" s="24"/>
      <c r="M8" s="24"/>
      <c r="N8" s="24"/>
      <c r="O8" s="24"/>
      <c r="P8" s="24">
        <v>1046336</v>
      </c>
      <c r="Q8" s="24">
        <v>-299414</v>
      </c>
      <c r="R8" s="24">
        <v>746922</v>
      </c>
      <c r="S8" s="24"/>
      <c r="T8" s="24"/>
      <c r="U8" s="24"/>
      <c r="V8" s="24"/>
      <c r="W8" s="24">
        <v>746922</v>
      </c>
      <c r="X8" s="24">
        <v>2837318</v>
      </c>
      <c r="Y8" s="24">
        <v>-2090396</v>
      </c>
      <c r="Z8" s="6">
        <v>-73.68</v>
      </c>
      <c r="AA8" s="22">
        <v>3783092</v>
      </c>
    </row>
    <row r="9" spans="1:27" ht="12.75">
      <c r="A9" s="2" t="s">
        <v>35</v>
      </c>
      <c r="B9" s="3"/>
      <c r="C9" s="19">
        <f aca="true" t="shared" si="1" ref="C9:Y9">SUM(C10:C14)</f>
        <v>5323170</v>
      </c>
      <c r="D9" s="19">
        <f>SUM(D10:D14)</f>
        <v>0</v>
      </c>
      <c r="E9" s="20">
        <f t="shared" si="1"/>
        <v>21332951</v>
      </c>
      <c r="F9" s="21">
        <f t="shared" si="1"/>
        <v>21532951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41400</v>
      </c>
      <c r="M9" s="21">
        <f t="shared" si="1"/>
        <v>119246</v>
      </c>
      <c r="N9" s="21">
        <f t="shared" si="1"/>
        <v>160646</v>
      </c>
      <c r="O9" s="21">
        <f t="shared" si="1"/>
        <v>208100</v>
      </c>
      <c r="P9" s="21">
        <f t="shared" si="1"/>
        <v>36000</v>
      </c>
      <c r="Q9" s="21">
        <f t="shared" si="1"/>
        <v>198614</v>
      </c>
      <c r="R9" s="21">
        <f t="shared" si="1"/>
        <v>442714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603360</v>
      </c>
      <c r="X9" s="21">
        <f t="shared" si="1"/>
        <v>16149712</v>
      </c>
      <c r="Y9" s="21">
        <f t="shared" si="1"/>
        <v>-15546352</v>
      </c>
      <c r="Z9" s="4">
        <f>+IF(X9&lt;&gt;0,+(Y9/X9)*100,0)</f>
        <v>-96.26395814364986</v>
      </c>
      <c r="AA9" s="19">
        <f>SUM(AA10:AA14)</f>
        <v>21532951</v>
      </c>
    </row>
    <row r="10" spans="1:27" ht="12.75">
      <c r="A10" s="5" t="s">
        <v>36</v>
      </c>
      <c r="B10" s="3"/>
      <c r="C10" s="22">
        <v>4401914</v>
      </c>
      <c r="D10" s="22"/>
      <c r="E10" s="23">
        <v>7439159</v>
      </c>
      <c r="F10" s="24">
        <v>7439159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86000</v>
      </c>
      <c r="R10" s="24">
        <v>86000</v>
      </c>
      <c r="S10" s="24"/>
      <c r="T10" s="24"/>
      <c r="U10" s="24"/>
      <c r="V10" s="24"/>
      <c r="W10" s="24">
        <v>86000</v>
      </c>
      <c r="X10" s="24">
        <v>5579369</v>
      </c>
      <c r="Y10" s="24">
        <v>-5493369</v>
      </c>
      <c r="Z10" s="6">
        <v>-98.46</v>
      </c>
      <c r="AA10" s="22">
        <v>7439159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80884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>
        <v>840372</v>
      </c>
      <c r="D13" s="22"/>
      <c r="E13" s="23">
        <v>6295009</v>
      </c>
      <c r="F13" s="24">
        <v>6495009</v>
      </c>
      <c r="G13" s="24"/>
      <c r="H13" s="24"/>
      <c r="I13" s="24"/>
      <c r="J13" s="24"/>
      <c r="K13" s="24"/>
      <c r="L13" s="24">
        <v>41400</v>
      </c>
      <c r="M13" s="24">
        <v>119246</v>
      </c>
      <c r="N13" s="24">
        <v>160646</v>
      </c>
      <c r="O13" s="24">
        <v>208100</v>
      </c>
      <c r="P13" s="24">
        <v>36000</v>
      </c>
      <c r="Q13" s="24">
        <v>112614</v>
      </c>
      <c r="R13" s="24">
        <v>356714</v>
      </c>
      <c r="S13" s="24"/>
      <c r="T13" s="24"/>
      <c r="U13" s="24"/>
      <c r="V13" s="24"/>
      <c r="W13" s="24">
        <v>517360</v>
      </c>
      <c r="X13" s="24">
        <v>4871256</v>
      </c>
      <c r="Y13" s="24">
        <v>-4353896</v>
      </c>
      <c r="Z13" s="6">
        <v>-89.38</v>
      </c>
      <c r="AA13" s="22">
        <v>6495009</v>
      </c>
    </row>
    <row r="14" spans="1:27" ht="12.75">
      <c r="A14" s="5" t="s">
        <v>40</v>
      </c>
      <c r="B14" s="3"/>
      <c r="C14" s="25"/>
      <c r="D14" s="25"/>
      <c r="E14" s="26">
        <v>7598783</v>
      </c>
      <c r="F14" s="27">
        <v>7598783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5699087</v>
      </c>
      <c r="Y14" s="27">
        <v>-5699087</v>
      </c>
      <c r="Z14" s="7">
        <v>-100</v>
      </c>
      <c r="AA14" s="25">
        <v>7598783</v>
      </c>
    </row>
    <row r="15" spans="1:27" ht="12.75">
      <c r="A15" s="2" t="s">
        <v>41</v>
      </c>
      <c r="B15" s="8"/>
      <c r="C15" s="19">
        <f aca="true" t="shared" si="2" ref="C15:Y15">SUM(C16:C18)</f>
        <v>6408202</v>
      </c>
      <c r="D15" s="19">
        <f>SUM(D16:D18)</f>
        <v>0</v>
      </c>
      <c r="E15" s="20">
        <f t="shared" si="2"/>
        <v>17730878</v>
      </c>
      <c r="F15" s="21">
        <f t="shared" si="2"/>
        <v>19185002</v>
      </c>
      <c r="G15" s="21">
        <f t="shared" si="2"/>
        <v>0</v>
      </c>
      <c r="H15" s="21">
        <f t="shared" si="2"/>
        <v>317277</v>
      </c>
      <c r="I15" s="21">
        <f t="shared" si="2"/>
        <v>343987</v>
      </c>
      <c r="J15" s="21">
        <f t="shared" si="2"/>
        <v>661264</v>
      </c>
      <c r="K15" s="21">
        <f t="shared" si="2"/>
        <v>390864</v>
      </c>
      <c r="L15" s="21">
        <f t="shared" si="2"/>
        <v>281234</v>
      </c>
      <c r="M15" s="21">
        <f t="shared" si="2"/>
        <v>707827</v>
      </c>
      <c r="N15" s="21">
        <f t="shared" si="2"/>
        <v>1379925</v>
      </c>
      <c r="O15" s="21">
        <f t="shared" si="2"/>
        <v>562040</v>
      </c>
      <c r="P15" s="21">
        <f t="shared" si="2"/>
        <v>160412</v>
      </c>
      <c r="Q15" s="21">
        <f t="shared" si="2"/>
        <v>2416602</v>
      </c>
      <c r="R15" s="21">
        <f t="shared" si="2"/>
        <v>3139054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5180243</v>
      </c>
      <c r="X15" s="21">
        <f t="shared" si="2"/>
        <v>14388755</v>
      </c>
      <c r="Y15" s="21">
        <f t="shared" si="2"/>
        <v>-9208512</v>
      </c>
      <c r="Z15" s="4">
        <f>+IF(X15&lt;&gt;0,+(Y15/X15)*100,0)</f>
        <v>-63.9979761973847</v>
      </c>
      <c r="AA15" s="19">
        <f>SUM(AA16:AA18)</f>
        <v>19185002</v>
      </c>
    </row>
    <row r="16" spans="1:27" ht="12.75">
      <c r="A16" s="5" t="s">
        <v>42</v>
      </c>
      <c r="B16" s="3"/>
      <c r="C16" s="22">
        <v>6408202</v>
      </c>
      <c r="D16" s="22"/>
      <c r="E16" s="23">
        <v>17730878</v>
      </c>
      <c r="F16" s="24">
        <v>19185002</v>
      </c>
      <c r="G16" s="24"/>
      <c r="H16" s="24">
        <v>317277</v>
      </c>
      <c r="I16" s="24">
        <v>343987</v>
      </c>
      <c r="J16" s="24">
        <v>661264</v>
      </c>
      <c r="K16" s="24">
        <v>390864</v>
      </c>
      <c r="L16" s="24">
        <v>281234</v>
      </c>
      <c r="M16" s="24">
        <v>707827</v>
      </c>
      <c r="N16" s="24">
        <v>1379925</v>
      </c>
      <c r="O16" s="24">
        <v>562040</v>
      </c>
      <c r="P16" s="24">
        <v>160412</v>
      </c>
      <c r="Q16" s="24">
        <v>2416602</v>
      </c>
      <c r="R16" s="24">
        <v>3139054</v>
      </c>
      <c r="S16" s="24"/>
      <c r="T16" s="24"/>
      <c r="U16" s="24"/>
      <c r="V16" s="24"/>
      <c r="W16" s="24">
        <v>5180243</v>
      </c>
      <c r="X16" s="24">
        <v>14388755</v>
      </c>
      <c r="Y16" s="24">
        <v>-9208512</v>
      </c>
      <c r="Z16" s="6">
        <v>-64</v>
      </c>
      <c r="AA16" s="22">
        <v>19185002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106576559</v>
      </c>
      <c r="D25" s="40">
        <f>+D5+D9+D15+D19+D24</f>
        <v>0</v>
      </c>
      <c r="E25" s="41">
        <f t="shared" si="4"/>
        <v>104032059</v>
      </c>
      <c r="F25" s="42">
        <f t="shared" si="4"/>
        <v>107775760</v>
      </c>
      <c r="G25" s="42">
        <f t="shared" si="4"/>
        <v>37459754</v>
      </c>
      <c r="H25" s="42">
        <f t="shared" si="4"/>
        <v>615605</v>
      </c>
      <c r="I25" s="42">
        <f t="shared" si="4"/>
        <v>846561</v>
      </c>
      <c r="J25" s="42">
        <f t="shared" si="4"/>
        <v>38921920</v>
      </c>
      <c r="K25" s="42">
        <f t="shared" si="4"/>
        <v>1328854</v>
      </c>
      <c r="L25" s="42">
        <f t="shared" si="4"/>
        <v>368048</v>
      </c>
      <c r="M25" s="42">
        <f t="shared" si="4"/>
        <v>31194104</v>
      </c>
      <c r="N25" s="42">
        <f t="shared" si="4"/>
        <v>32891006</v>
      </c>
      <c r="O25" s="42">
        <f t="shared" si="4"/>
        <v>1083962</v>
      </c>
      <c r="P25" s="42">
        <f t="shared" si="4"/>
        <v>1486770</v>
      </c>
      <c r="Q25" s="42">
        <f t="shared" si="4"/>
        <v>25310288</v>
      </c>
      <c r="R25" s="42">
        <f t="shared" si="4"/>
        <v>27881020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99693946</v>
      </c>
      <c r="X25" s="42">
        <f t="shared" si="4"/>
        <v>80831818</v>
      </c>
      <c r="Y25" s="42">
        <f t="shared" si="4"/>
        <v>18862128</v>
      </c>
      <c r="Z25" s="43">
        <f>+IF(X25&lt;&gt;0,+(Y25/X25)*100,0)</f>
        <v>23.3350287877974</v>
      </c>
      <c r="AA25" s="40">
        <f>+AA5+AA9+AA15+AA19+AA24</f>
        <v>107775760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62596746</v>
      </c>
      <c r="D28" s="19">
        <f>SUM(D29:D31)</f>
        <v>0</v>
      </c>
      <c r="E28" s="20">
        <f t="shared" si="5"/>
        <v>69438899</v>
      </c>
      <c r="F28" s="21">
        <f t="shared" si="5"/>
        <v>67598912</v>
      </c>
      <c r="G28" s="21">
        <f t="shared" si="5"/>
        <v>4257842</v>
      </c>
      <c r="H28" s="21">
        <f t="shared" si="5"/>
        <v>4200483</v>
      </c>
      <c r="I28" s="21">
        <f t="shared" si="5"/>
        <v>6309669</v>
      </c>
      <c r="J28" s="21">
        <f t="shared" si="5"/>
        <v>14767994</v>
      </c>
      <c r="K28" s="21">
        <f t="shared" si="5"/>
        <v>5471635</v>
      </c>
      <c r="L28" s="21">
        <f t="shared" si="5"/>
        <v>8739805</v>
      </c>
      <c r="M28" s="21">
        <f t="shared" si="5"/>
        <v>6421759</v>
      </c>
      <c r="N28" s="21">
        <f t="shared" si="5"/>
        <v>20633199</v>
      </c>
      <c r="O28" s="21">
        <f t="shared" si="5"/>
        <v>4094809</v>
      </c>
      <c r="P28" s="21">
        <f t="shared" si="5"/>
        <v>4899387</v>
      </c>
      <c r="Q28" s="21">
        <f t="shared" si="5"/>
        <v>8561042</v>
      </c>
      <c r="R28" s="21">
        <f t="shared" si="5"/>
        <v>17555238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52956431</v>
      </c>
      <c r="X28" s="21">
        <f t="shared" si="5"/>
        <v>50699150</v>
      </c>
      <c r="Y28" s="21">
        <f t="shared" si="5"/>
        <v>2257281</v>
      </c>
      <c r="Z28" s="4">
        <f>+IF(X28&lt;&gt;0,+(Y28/X28)*100,0)</f>
        <v>4.452305413404367</v>
      </c>
      <c r="AA28" s="19">
        <f>SUM(AA29:AA31)</f>
        <v>67598912</v>
      </c>
    </row>
    <row r="29" spans="1:27" ht="12.75">
      <c r="A29" s="5" t="s">
        <v>32</v>
      </c>
      <c r="B29" s="3"/>
      <c r="C29" s="22">
        <v>13559284</v>
      </c>
      <c r="D29" s="22"/>
      <c r="E29" s="23">
        <v>15798932</v>
      </c>
      <c r="F29" s="24">
        <v>16427929</v>
      </c>
      <c r="G29" s="24">
        <v>1140015</v>
      </c>
      <c r="H29" s="24">
        <v>1260952</v>
      </c>
      <c r="I29" s="24">
        <v>1221228</v>
      </c>
      <c r="J29" s="24">
        <v>3622195</v>
      </c>
      <c r="K29" s="24">
        <v>1592214</v>
      </c>
      <c r="L29" s="24">
        <v>1469574</v>
      </c>
      <c r="M29" s="24">
        <v>1498542</v>
      </c>
      <c r="N29" s="24">
        <v>4560330</v>
      </c>
      <c r="O29" s="24">
        <v>1126876</v>
      </c>
      <c r="P29" s="24">
        <v>1461105</v>
      </c>
      <c r="Q29" s="24">
        <v>1383761</v>
      </c>
      <c r="R29" s="24">
        <v>3971742</v>
      </c>
      <c r="S29" s="24"/>
      <c r="T29" s="24"/>
      <c r="U29" s="24"/>
      <c r="V29" s="24"/>
      <c r="W29" s="24">
        <v>12154267</v>
      </c>
      <c r="X29" s="24">
        <v>12320938</v>
      </c>
      <c r="Y29" s="24">
        <v>-166671</v>
      </c>
      <c r="Z29" s="6">
        <v>-1.35</v>
      </c>
      <c r="AA29" s="22">
        <v>16427929</v>
      </c>
    </row>
    <row r="30" spans="1:27" ht="12.75">
      <c r="A30" s="5" t="s">
        <v>33</v>
      </c>
      <c r="B30" s="3"/>
      <c r="C30" s="25">
        <v>45290050</v>
      </c>
      <c r="D30" s="25"/>
      <c r="E30" s="26">
        <v>49781189</v>
      </c>
      <c r="F30" s="27">
        <v>46865723</v>
      </c>
      <c r="G30" s="27">
        <v>2849202</v>
      </c>
      <c r="H30" s="27">
        <v>2576834</v>
      </c>
      <c r="I30" s="27">
        <v>4798297</v>
      </c>
      <c r="J30" s="27">
        <v>10224333</v>
      </c>
      <c r="K30" s="27">
        <v>3544461</v>
      </c>
      <c r="L30" s="27">
        <v>6755133</v>
      </c>
      <c r="M30" s="27">
        <v>4536365</v>
      </c>
      <c r="N30" s="27">
        <v>14835959</v>
      </c>
      <c r="O30" s="27">
        <v>2712037</v>
      </c>
      <c r="P30" s="27">
        <v>3178179</v>
      </c>
      <c r="Q30" s="27">
        <v>6840768</v>
      </c>
      <c r="R30" s="27">
        <v>12730984</v>
      </c>
      <c r="S30" s="27"/>
      <c r="T30" s="27"/>
      <c r="U30" s="27"/>
      <c r="V30" s="27"/>
      <c r="W30" s="27">
        <v>37791276</v>
      </c>
      <c r="X30" s="27">
        <v>35149271</v>
      </c>
      <c r="Y30" s="27">
        <v>2642005</v>
      </c>
      <c r="Z30" s="7">
        <v>7.52</v>
      </c>
      <c r="AA30" s="25">
        <v>46865723</v>
      </c>
    </row>
    <row r="31" spans="1:27" ht="12.75">
      <c r="A31" s="5" t="s">
        <v>34</v>
      </c>
      <c r="B31" s="3"/>
      <c r="C31" s="22">
        <v>3747412</v>
      </c>
      <c r="D31" s="22"/>
      <c r="E31" s="23">
        <v>3858778</v>
      </c>
      <c r="F31" s="24">
        <v>4305260</v>
      </c>
      <c r="G31" s="24">
        <v>268625</v>
      </c>
      <c r="H31" s="24">
        <v>362697</v>
      </c>
      <c r="I31" s="24">
        <v>290144</v>
      </c>
      <c r="J31" s="24">
        <v>921466</v>
      </c>
      <c r="K31" s="24">
        <v>334960</v>
      </c>
      <c r="L31" s="24">
        <v>515098</v>
      </c>
      <c r="M31" s="24">
        <v>386852</v>
      </c>
      <c r="N31" s="24">
        <v>1236910</v>
      </c>
      <c r="O31" s="24">
        <v>255896</v>
      </c>
      <c r="P31" s="24">
        <v>260103</v>
      </c>
      <c r="Q31" s="24">
        <v>336513</v>
      </c>
      <c r="R31" s="24">
        <v>852512</v>
      </c>
      <c r="S31" s="24"/>
      <c r="T31" s="24"/>
      <c r="U31" s="24"/>
      <c r="V31" s="24"/>
      <c r="W31" s="24">
        <v>3010888</v>
      </c>
      <c r="X31" s="24">
        <v>3228941</v>
      </c>
      <c r="Y31" s="24">
        <v>-218053</v>
      </c>
      <c r="Z31" s="6">
        <v>-6.75</v>
      </c>
      <c r="AA31" s="22">
        <v>4305260</v>
      </c>
    </row>
    <row r="32" spans="1:27" ht="12.75">
      <c r="A32" s="2" t="s">
        <v>35</v>
      </c>
      <c r="B32" s="3"/>
      <c r="C32" s="19">
        <f aca="true" t="shared" si="6" ref="C32:Y32">SUM(C33:C37)</f>
        <v>19751417</v>
      </c>
      <c r="D32" s="19">
        <f>SUM(D33:D37)</f>
        <v>0</v>
      </c>
      <c r="E32" s="20">
        <f t="shared" si="6"/>
        <v>14345112</v>
      </c>
      <c r="F32" s="21">
        <f t="shared" si="6"/>
        <v>17766775</v>
      </c>
      <c r="G32" s="21">
        <f t="shared" si="6"/>
        <v>1251233</v>
      </c>
      <c r="H32" s="21">
        <f t="shared" si="6"/>
        <v>1128365</v>
      </c>
      <c r="I32" s="21">
        <f t="shared" si="6"/>
        <v>1205948</v>
      </c>
      <c r="J32" s="21">
        <f t="shared" si="6"/>
        <v>3585546</v>
      </c>
      <c r="K32" s="21">
        <f t="shared" si="6"/>
        <v>1249123</v>
      </c>
      <c r="L32" s="21">
        <f t="shared" si="6"/>
        <v>1954323</v>
      </c>
      <c r="M32" s="21">
        <f t="shared" si="6"/>
        <v>1456915</v>
      </c>
      <c r="N32" s="21">
        <f t="shared" si="6"/>
        <v>4660361</v>
      </c>
      <c r="O32" s="21">
        <f t="shared" si="6"/>
        <v>1260205</v>
      </c>
      <c r="P32" s="21">
        <f t="shared" si="6"/>
        <v>1374332</v>
      </c>
      <c r="Q32" s="21">
        <f t="shared" si="6"/>
        <v>1589530</v>
      </c>
      <c r="R32" s="21">
        <f t="shared" si="6"/>
        <v>4224067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12469974</v>
      </c>
      <c r="X32" s="21">
        <f t="shared" si="6"/>
        <v>13325074</v>
      </c>
      <c r="Y32" s="21">
        <f t="shared" si="6"/>
        <v>-855100</v>
      </c>
      <c r="Z32" s="4">
        <f>+IF(X32&lt;&gt;0,+(Y32/X32)*100,0)</f>
        <v>-6.417225150119242</v>
      </c>
      <c r="AA32" s="19">
        <f>SUM(AA33:AA37)</f>
        <v>17766775</v>
      </c>
    </row>
    <row r="33" spans="1:27" ht="12.75">
      <c r="A33" s="5" t="s">
        <v>36</v>
      </c>
      <c r="B33" s="3"/>
      <c r="C33" s="22">
        <v>9535994</v>
      </c>
      <c r="D33" s="22"/>
      <c r="E33" s="23">
        <v>2665784</v>
      </c>
      <c r="F33" s="24">
        <v>4920490</v>
      </c>
      <c r="G33" s="24">
        <v>456703</v>
      </c>
      <c r="H33" s="24">
        <v>356107</v>
      </c>
      <c r="I33" s="24">
        <v>370670</v>
      </c>
      <c r="J33" s="24">
        <v>1183480</v>
      </c>
      <c r="K33" s="24">
        <v>372811</v>
      </c>
      <c r="L33" s="24">
        <v>602030</v>
      </c>
      <c r="M33" s="24">
        <v>363759</v>
      </c>
      <c r="N33" s="24">
        <v>1338600</v>
      </c>
      <c r="O33" s="24">
        <v>352200</v>
      </c>
      <c r="P33" s="24">
        <v>335854</v>
      </c>
      <c r="Q33" s="24">
        <v>533548</v>
      </c>
      <c r="R33" s="24">
        <v>1221602</v>
      </c>
      <c r="S33" s="24"/>
      <c r="T33" s="24"/>
      <c r="U33" s="24"/>
      <c r="V33" s="24"/>
      <c r="W33" s="24">
        <v>3743682</v>
      </c>
      <c r="X33" s="24">
        <v>3690370</v>
      </c>
      <c r="Y33" s="24">
        <v>53312</v>
      </c>
      <c r="Z33" s="6">
        <v>1.44</v>
      </c>
      <c r="AA33" s="22">
        <v>4920490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>
        <v>3587037</v>
      </c>
      <c r="D36" s="22"/>
      <c r="E36" s="23">
        <v>3623660</v>
      </c>
      <c r="F36" s="24">
        <v>5649947</v>
      </c>
      <c r="G36" s="24">
        <v>418430</v>
      </c>
      <c r="H36" s="24">
        <v>319625</v>
      </c>
      <c r="I36" s="24">
        <v>304840</v>
      </c>
      <c r="J36" s="24">
        <v>1042895</v>
      </c>
      <c r="K36" s="24">
        <v>341165</v>
      </c>
      <c r="L36" s="24">
        <v>571795</v>
      </c>
      <c r="M36" s="24">
        <v>390091</v>
      </c>
      <c r="N36" s="24">
        <v>1303051</v>
      </c>
      <c r="O36" s="24">
        <v>335349</v>
      </c>
      <c r="P36" s="24">
        <v>345261</v>
      </c>
      <c r="Q36" s="24">
        <v>461273</v>
      </c>
      <c r="R36" s="24">
        <v>1141883</v>
      </c>
      <c r="S36" s="24"/>
      <c r="T36" s="24"/>
      <c r="U36" s="24"/>
      <c r="V36" s="24"/>
      <c r="W36" s="24">
        <v>3487829</v>
      </c>
      <c r="X36" s="24">
        <v>4237454</v>
      </c>
      <c r="Y36" s="24">
        <v>-749625</v>
      </c>
      <c r="Z36" s="6">
        <v>-17.69</v>
      </c>
      <c r="AA36" s="22">
        <v>5649947</v>
      </c>
    </row>
    <row r="37" spans="1:27" ht="12.75">
      <c r="A37" s="5" t="s">
        <v>40</v>
      </c>
      <c r="B37" s="3"/>
      <c r="C37" s="25">
        <v>6628386</v>
      </c>
      <c r="D37" s="25"/>
      <c r="E37" s="26">
        <v>8055668</v>
      </c>
      <c r="F37" s="27">
        <v>7196338</v>
      </c>
      <c r="G37" s="27">
        <v>376100</v>
      </c>
      <c r="H37" s="27">
        <v>452633</v>
      </c>
      <c r="I37" s="27">
        <v>530438</v>
      </c>
      <c r="J37" s="27">
        <v>1359171</v>
      </c>
      <c r="K37" s="27">
        <v>535147</v>
      </c>
      <c r="L37" s="27">
        <v>780498</v>
      </c>
      <c r="M37" s="27">
        <v>703065</v>
      </c>
      <c r="N37" s="27">
        <v>2018710</v>
      </c>
      <c r="O37" s="27">
        <v>572656</v>
      </c>
      <c r="P37" s="27">
        <v>693217</v>
      </c>
      <c r="Q37" s="27">
        <v>594709</v>
      </c>
      <c r="R37" s="27">
        <v>1860582</v>
      </c>
      <c r="S37" s="27"/>
      <c r="T37" s="27"/>
      <c r="U37" s="27"/>
      <c r="V37" s="27"/>
      <c r="W37" s="27">
        <v>5238463</v>
      </c>
      <c r="X37" s="27">
        <v>5397250</v>
      </c>
      <c r="Y37" s="27">
        <v>-158787</v>
      </c>
      <c r="Z37" s="7">
        <v>-2.94</v>
      </c>
      <c r="AA37" s="25">
        <v>7196338</v>
      </c>
    </row>
    <row r="38" spans="1:27" ht="12.75">
      <c r="A38" s="2" t="s">
        <v>41</v>
      </c>
      <c r="B38" s="8"/>
      <c r="C38" s="19">
        <f aca="true" t="shared" si="7" ref="C38:Y38">SUM(C39:C41)</f>
        <v>17488072</v>
      </c>
      <c r="D38" s="19">
        <f>SUM(D39:D41)</f>
        <v>0</v>
      </c>
      <c r="E38" s="20">
        <f t="shared" si="7"/>
        <v>18297048</v>
      </c>
      <c r="F38" s="21">
        <f t="shared" si="7"/>
        <v>19999473</v>
      </c>
      <c r="G38" s="21">
        <f t="shared" si="7"/>
        <v>1246371</v>
      </c>
      <c r="H38" s="21">
        <f t="shared" si="7"/>
        <v>1326560</v>
      </c>
      <c r="I38" s="21">
        <f t="shared" si="7"/>
        <v>1335838</v>
      </c>
      <c r="J38" s="21">
        <f t="shared" si="7"/>
        <v>3908769</v>
      </c>
      <c r="K38" s="21">
        <f t="shared" si="7"/>
        <v>1247449</v>
      </c>
      <c r="L38" s="21">
        <f t="shared" si="7"/>
        <v>2096467</v>
      </c>
      <c r="M38" s="21">
        <f t="shared" si="7"/>
        <v>1785277</v>
      </c>
      <c r="N38" s="21">
        <f t="shared" si="7"/>
        <v>5129193</v>
      </c>
      <c r="O38" s="21">
        <f t="shared" si="7"/>
        <v>1059660</v>
      </c>
      <c r="P38" s="21">
        <f t="shared" si="7"/>
        <v>2076204</v>
      </c>
      <c r="Q38" s="21">
        <f t="shared" si="7"/>
        <v>2134223</v>
      </c>
      <c r="R38" s="21">
        <f t="shared" si="7"/>
        <v>5270087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14308049</v>
      </c>
      <c r="X38" s="21">
        <f t="shared" si="7"/>
        <v>14999604</v>
      </c>
      <c r="Y38" s="21">
        <f t="shared" si="7"/>
        <v>-691555</v>
      </c>
      <c r="Z38" s="4">
        <f>+IF(X38&lt;&gt;0,+(Y38/X38)*100,0)</f>
        <v>-4.610488383559993</v>
      </c>
      <c r="AA38" s="19">
        <f>SUM(AA39:AA41)</f>
        <v>19999473</v>
      </c>
    </row>
    <row r="39" spans="1:27" ht="12.75">
      <c r="A39" s="5" t="s">
        <v>42</v>
      </c>
      <c r="B39" s="3"/>
      <c r="C39" s="22">
        <v>17488072</v>
      </c>
      <c r="D39" s="22"/>
      <c r="E39" s="23">
        <v>18297048</v>
      </c>
      <c r="F39" s="24">
        <v>19999473</v>
      </c>
      <c r="G39" s="24">
        <v>1246371</v>
      </c>
      <c r="H39" s="24">
        <v>1326560</v>
      </c>
      <c r="I39" s="24">
        <v>1335838</v>
      </c>
      <c r="J39" s="24">
        <v>3908769</v>
      </c>
      <c r="K39" s="24">
        <v>1247449</v>
      </c>
      <c r="L39" s="24">
        <v>2096467</v>
      </c>
      <c r="M39" s="24">
        <v>1785277</v>
      </c>
      <c r="N39" s="24">
        <v>5129193</v>
      </c>
      <c r="O39" s="24">
        <v>1059660</v>
      </c>
      <c r="P39" s="24">
        <v>2076204</v>
      </c>
      <c r="Q39" s="24">
        <v>2134223</v>
      </c>
      <c r="R39" s="24">
        <v>5270087</v>
      </c>
      <c r="S39" s="24"/>
      <c r="T39" s="24"/>
      <c r="U39" s="24"/>
      <c r="V39" s="24"/>
      <c r="W39" s="24">
        <v>14308049</v>
      </c>
      <c r="X39" s="24">
        <v>14999604</v>
      </c>
      <c r="Y39" s="24">
        <v>-691555</v>
      </c>
      <c r="Z39" s="6">
        <v>-4.61</v>
      </c>
      <c r="AA39" s="22">
        <v>19999473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99836235</v>
      </c>
      <c r="D48" s="40">
        <f>+D28+D32+D38+D42+D47</f>
        <v>0</v>
      </c>
      <c r="E48" s="41">
        <f t="shared" si="9"/>
        <v>102081059</v>
      </c>
      <c r="F48" s="42">
        <f t="shared" si="9"/>
        <v>105365160</v>
      </c>
      <c r="G48" s="42">
        <f t="shared" si="9"/>
        <v>6755446</v>
      </c>
      <c r="H48" s="42">
        <f t="shared" si="9"/>
        <v>6655408</v>
      </c>
      <c r="I48" s="42">
        <f t="shared" si="9"/>
        <v>8851455</v>
      </c>
      <c r="J48" s="42">
        <f t="shared" si="9"/>
        <v>22262309</v>
      </c>
      <c r="K48" s="42">
        <f t="shared" si="9"/>
        <v>7968207</v>
      </c>
      <c r="L48" s="42">
        <f t="shared" si="9"/>
        <v>12790595</v>
      </c>
      <c r="M48" s="42">
        <f t="shared" si="9"/>
        <v>9663951</v>
      </c>
      <c r="N48" s="42">
        <f t="shared" si="9"/>
        <v>30422753</v>
      </c>
      <c r="O48" s="42">
        <f t="shared" si="9"/>
        <v>6414674</v>
      </c>
      <c r="P48" s="42">
        <f t="shared" si="9"/>
        <v>8349923</v>
      </c>
      <c r="Q48" s="42">
        <f t="shared" si="9"/>
        <v>12284795</v>
      </c>
      <c r="R48" s="42">
        <f t="shared" si="9"/>
        <v>27049392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79734454</v>
      </c>
      <c r="X48" s="42">
        <f t="shared" si="9"/>
        <v>79023828</v>
      </c>
      <c r="Y48" s="42">
        <f t="shared" si="9"/>
        <v>710626</v>
      </c>
      <c r="Z48" s="43">
        <f>+IF(X48&lt;&gt;0,+(Y48/X48)*100,0)</f>
        <v>0.8992553486525608</v>
      </c>
      <c r="AA48" s="40">
        <f>+AA28+AA32+AA38+AA42+AA47</f>
        <v>105365160</v>
      </c>
    </row>
    <row r="49" spans="1:27" ht="12.75">
      <c r="A49" s="14" t="s">
        <v>88</v>
      </c>
      <c r="B49" s="15"/>
      <c r="C49" s="44">
        <f aca="true" t="shared" si="10" ref="C49:Y49">+C25-C48</f>
        <v>6740324</v>
      </c>
      <c r="D49" s="44">
        <f>+D25-D48</f>
        <v>0</v>
      </c>
      <c r="E49" s="45">
        <f t="shared" si="10"/>
        <v>1951000</v>
      </c>
      <c r="F49" s="46">
        <f t="shared" si="10"/>
        <v>2410600</v>
      </c>
      <c r="G49" s="46">
        <f t="shared" si="10"/>
        <v>30704308</v>
      </c>
      <c r="H49" s="46">
        <f t="shared" si="10"/>
        <v>-6039803</v>
      </c>
      <c r="I49" s="46">
        <f t="shared" si="10"/>
        <v>-8004894</v>
      </c>
      <c r="J49" s="46">
        <f t="shared" si="10"/>
        <v>16659611</v>
      </c>
      <c r="K49" s="46">
        <f t="shared" si="10"/>
        <v>-6639353</v>
      </c>
      <c r="L49" s="46">
        <f t="shared" si="10"/>
        <v>-12422547</v>
      </c>
      <c r="M49" s="46">
        <f t="shared" si="10"/>
        <v>21530153</v>
      </c>
      <c r="N49" s="46">
        <f t="shared" si="10"/>
        <v>2468253</v>
      </c>
      <c r="O49" s="46">
        <f t="shared" si="10"/>
        <v>-5330712</v>
      </c>
      <c r="P49" s="46">
        <f t="shared" si="10"/>
        <v>-6863153</v>
      </c>
      <c r="Q49" s="46">
        <f t="shared" si="10"/>
        <v>13025493</v>
      </c>
      <c r="R49" s="46">
        <f t="shared" si="10"/>
        <v>831628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19959492</v>
      </c>
      <c r="X49" s="46">
        <f>IF(F25=F48,0,X25-X48)</f>
        <v>1807990</v>
      </c>
      <c r="Y49" s="46">
        <f t="shared" si="10"/>
        <v>18151502</v>
      </c>
      <c r="Z49" s="47">
        <f>+IF(X49&lt;&gt;0,+(Y49/X49)*100,0)</f>
        <v>1003.9603095149863</v>
      </c>
      <c r="AA49" s="44">
        <f>+AA25-AA48</f>
        <v>2410600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28022097</v>
      </c>
      <c r="D5" s="19">
        <f>SUM(D6:D8)</f>
        <v>0</v>
      </c>
      <c r="E5" s="20">
        <f t="shared" si="0"/>
        <v>35625826</v>
      </c>
      <c r="F5" s="21">
        <f t="shared" si="0"/>
        <v>35625826</v>
      </c>
      <c r="G5" s="21">
        <f t="shared" si="0"/>
        <v>28493174</v>
      </c>
      <c r="H5" s="21">
        <f t="shared" si="0"/>
        <v>-1398339</v>
      </c>
      <c r="I5" s="21">
        <f t="shared" si="0"/>
        <v>-306438</v>
      </c>
      <c r="J5" s="21">
        <f t="shared" si="0"/>
        <v>26788397</v>
      </c>
      <c r="K5" s="21">
        <f t="shared" si="0"/>
        <v>-172143</v>
      </c>
      <c r="L5" s="21">
        <f t="shared" si="0"/>
        <v>-201600</v>
      </c>
      <c r="M5" s="21">
        <f t="shared" si="0"/>
        <v>3607226</v>
      </c>
      <c r="N5" s="21">
        <f t="shared" si="0"/>
        <v>3233483</v>
      </c>
      <c r="O5" s="21">
        <f t="shared" si="0"/>
        <v>360868</v>
      </c>
      <c r="P5" s="21">
        <f t="shared" si="0"/>
        <v>196611</v>
      </c>
      <c r="Q5" s="21">
        <f t="shared" si="0"/>
        <v>2551871</v>
      </c>
      <c r="R5" s="21">
        <f t="shared" si="0"/>
        <v>3109350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33131230</v>
      </c>
      <c r="X5" s="21">
        <f t="shared" si="0"/>
        <v>26719371</v>
      </c>
      <c r="Y5" s="21">
        <f t="shared" si="0"/>
        <v>6411859</v>
      </c>
      <c r="Z5" s="4">
        <f>+IF(X5&lt;&gt;0,+(Y5/X5)*100,0)</f>
        <v>23.9970431938686</v>
      </c>
      <c r="AA5" s="19">
        <f>SUM(AA6:AA8)</f>
        <v>35625826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28022097</v>
      </c>
      <c r="D7" s="25"/>
      <c r="E7" s="26">
        <v>35625826</v>
      </c>
      <c r="F7" s="27">
        <v>35625826</v>
      </c>
      <c r="G7" s="27">
        <v>28493174</v>
      </c>
      <c r="H7" s="27">
        <v>-1398339</v>
      </c>
      <c r="I7" s="27">
        <v>-306438</v>
      </c>
      <c r="J7" s="27">
        <v>26788397</v>
      </c>
      <c r="K7" s="27">
        <v>-172143</v>
      </c>
      <c r="L7" s="27">
        <v>-201600</v>
      </c>
      <c r="M7" s="27">
        <v>3607226</v>
      </c>
      <c r="N7" s="27">
        <v>3233483</v>
      </c>
      <c r="O7" s="27">
        <v>360868</v>
      </c>
      <c r="P7" s="27">
        <v>196611</v>
      </c>
      <c r="Q7" s="27">
        <v>2551871</v>
      </c>
      <c r="R7" s="27">
        <v>3109350</v>
      </c>
      <c r="S7" s="27"/>
      <c r="T7" s="27"/>
      <c r="U7" s="27"/>
      <c r="V7" s="27"/>
      <c r="W7" s="27">
        <v>33131230</v>
      </c>
      <c r="X7" s="27">
        <v>26719371</v>
      </c>
      <c r="Y7" s="27">
        <v>6411859</v>
      </c>
      <c r="Z7" s="7">
        <v>24</v>
      </c>
      <c r="AA7" s="25">
        <v>35625826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1496268</v>
      </c>
      <c r="D9" s="19">
        <f>SUM(D10:D14)</f>
        <v>0</v>
      </c>
      <c r="E9" s="20">
        <f t="shared" si="1"/>
        <v>2614425</v>
      </c>
      <c r="F9" s="21">
        <f t="shared" si="1"/>
        <v>2614425</v>
      </c>
      <c r="G9" s="21">
        <f t="shared" si="1"/>
        <v>49551</v>
      </c>
      <c r="H9" s="21">
        <f t="shared" si="1"/>
        <v>47594</v>
      </c>
      <c r="I9" s="21">
        <f t="shared" si="1"/>
        <v>150212</v>
      </c>
      <c r="J9" s="21">
        <f t="shared" si="1"/>
        <v>247357</v>
      </c>
      <c r="K9" s="21">
        <f t="shared" si="1"/>
        <v>84960</v>
      </c>
      <c r="L9" s="21">
        <f t="shared" si="1"/>
        <v>76030</v>
      </c>
      <c r="M9" s="21">
        <f t="shared" si="1"/>
        <v>189960</v>
      </c>
      <c r="N9" s="21">
        <f t="shared" si="1"/>
        <v>350950</v>
      </c>
      <c r="O9" s="21">
        <f t="shared" si="1"/>
        <v>106342</v>
      </c>
      <c r="P9" s="21">
        <f t="shared" si="1"/>
        <v>88494</v>
      </c>
      <c r="Q9" s="21">
        <f t="shared" si="1"/>
        <v>15592</v>
      </c>
      <c r="R9" s="21">
        <f t="shared" si="1"/>
        <v>210428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808735</v>
      </c>
      <c r="X9" s="21">
        <f t="shared" si="1"/>
        <v>1960803</v>
      </c>
      <c r="Y9" s="21">
        <f t="shared" si="1"/>
        <v>-1152068</v>
      </c>
      <c r="Z9" s="4">
        <f>+IF(X9&lt;&gt;0,+(Y9/X9)*100,0)</f>
        <v>-58.75490806572613</v>
      </c>
      <c r="AA9" s="19">
        <f>SUM(AA10:AA14)</f>
        <v>2614425</v>
      </c>
    </row>
    <row r="10" spans="1:27" ht="12.75">
      <c r="A10" s="5" t="s">
        <v>36</v>
      </c>
      <c r="B10" s="3"/>
      <c r="C10" s="22">
        <v>732437</v>
      </c>
      <c r="D10" s="22"/>
      <c r="E10" s="23">
        <v>1206086</v>
      </c>
      <c r="F10" s="24">
        <v>1206086</v>
      </c>
      <c r="G10" s="24">
        <v>772</v>
      </c>
      <c r="H10" s="24">
        <v>-3099</v>
      </c>
      <c r="I10" s="24">
        <v>-3076</v>
      </c>
      <c r="J10" s="24">
        <v>-5403</v>
      </c>
      <c r="K10" s="24">
        <v>-2457</v>
      </c>
      <c r="L10" s="24">
        <v>-2888</v>
      </c>
      <c r="M10" s="24"/>
      <c r="N10" s="24">
        <v>-5345</v>
      </c>
      <c r="O10" s="24"/>
      <c r="P10" s="24">
        <v>-825</v>
      </c>
      <c r="Q10" s="24">
        <v>-7199</v>
      </c>
      <c r="R10" s="24">
        <v>-8024</v>
      </c>
      <c r="S10" s="24"/>
      <c r="T10" s="24"/>
      <c r="U10" s="24"/>
      <c r="V10" s="24"/>
      <c r="W10" s="24">
        <v>-18772</v>
      </c>
      <c r="X10" s="24">
        <v>904563</v>
      </c>
      <c r="Y10" s="24">
        <v>-923335</v>
      </c>
      <c r="Z10" s="6">
        <v>-102.08</v>
      </c>
      <c r="AA10" s="22">
        <v>1206086</v>
      </c>
    </row>
    <row r="11" spans="1:27" ht="12.75">
      <c r="A11" s="5" t="s">
        <v>37</v>
      </c>
      <c r="B11" s="3"/>
      <c r="C11" s="22">
        <v>932712</v>
      </c>
      <c r="D11" s="22"/>
      <c r="E11" s="23">
        <v>1335242</v>
      </c>
      <c r="F11" s="24">
        <v>1335242</v>
      </c>
      <c r="G11" s="24">
        <v>48779</v>
      </c>
      <c r="H11" s="24">
        <v>51219</v>
      </c>
      <c r="I11" s="24">
        <v>153930</v>
      </c>
      <c r="J11" s="24">
        <v>253928</v>
      </c>
      <c r="K11" s="24">
        <v>88153</v>
      </c>
      <c r="L11" s="24">
        <v>79589</v>
      </c>
      <c r="M11" s="24">
        <v>189960</v>
      </c>
      <c r="N11" s="24">
        <v>357702</v>
      </c>
      <c r="O11" s="24">
        <v>106342</v>
      </c>
      <c r="P11" s="24">
        <v>89906</v>
      </c>
      <c r="Q11" s="24">
        <v>24108</v>
      </c>
      <c r="R11" s="24">
        <v>220356</v>
      </c>
      <c r="S11" s="24"/>
      <c r="T11" s="24"/>
      <c r="U11" s="24"/>
      <c r="V11" s="24"/>
      <c r="W11" s="24">
        <v>831986</v>
      </c>
      <c r="X11" s="24">
        <v>1001421</v>
      </c>
      <c r="Y11" s="24">
        <v>-169435</v>
      </c>
      <c r="Z11" s="6">
        <v>-16.92</v>
      </c>
      <c r="AA11" s="22">
        <v>1335242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76763</v>
      </c>
      <c r="F13" s="24">
        <v>76763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57573</v>
      </c>
      <c r="Y13" s="24">
        <v>-57573</v>
      </c>
      <c r="Z13" s="6">
        <v>-100</v>
      </c>
      <c r="AA13" s="22">
        <v>76763</v>
      </c>
    </row>
    <row r="14" spans="1:27" ht="12.75">
      <c r="A14" s="5" t="s">
        <v>40</v>
      </c>
      <c r="B14" s="3"/>
      <c r="C14" s="25">
        <v>-168881</v>
      </c>
      <c r="D14" s="25"/>
      <c r="E14" s="26">
        <v>-3666</v>
      </c>
      <c r="F14" s="27">
        <v>-3666</v>
      </c>
      <c r="G14" s="27"/>
      <c r="H14" s="27">
        <v>-526</v>
      </c>
      <c r="I14" s="27">
        <v>-642</v>
      </c>
      <c r="J14" s="27">
        <v>-1168</v>
      </c>
      <c r="K14" s="27">
        <v>-736</v>
      </c>
      <c r="L14" s="27">
        <v>-671</v>
      </c>
      <c r="M14" s="27"/>
      <c r="N14" s="27">
        <v>-1407</v>
      </c>
      <c r="O14" s="27"/>
      <c r="P14" s="27">
        <v>-587</v>
      </c>
      <c r="Q14" s="27">
        <v>-1317</v>
      </c>
      <c r="R14" s="27">
        <v>-1904</v>
      </c>
      <c r="S14" s="27"/>
      <c r="T14" s="27"/>
      <c r="U14" s="27"/>
      <c r="V14" s="27"/>
      <c r="W14" s="27">
        <v>-4479</v>
      </c>
      <c r="X14" s="27">
        <v>-2754</v>
      </c>
      <c r="Y14" s="27">
        <v>-1725</v>
      </c>
      <c r="Z14" s="7">
        <v>62.64</v>
      </c>
      <c r="AA14" s="25">
        <v>-3666</v>
      </c>
    </row>
    <row r="15" spans="1:27" ht="12.75">
      <c r="A15" s="2" t="s">
        <v>41</v>
      </c>
      <c r="B15" s="8"/>
      <c r="C15" s="19">
        <f aca="true" t="shared" si="2" ref="C15:Y15">SUM(C16:C18)</f>
        <v>1129610</v>
      </c>
      <c r="D15" s="19">
        <f>SUM(D16:D18)</f>
        <v>0</v>
      </c>
      <c r="E15" s="20">
        <f t="shared" si="2"/>
        <v>7456757</v>
      </c>
      <c r="F15" s="21">
        <f t="shared" si="2"/>
        <v>7456757</v>
      </c>
      <c r="G15" s="21">
        <f t="shared" si="2"/>
        <v>2696</v>
      </c>
      <c r="H15" s="21">
        <f t="shared" si="2"/>
        <v>13479</v>
      </c>
      <c r="I15" s="21">
        <f t="shared" si="2"/>
        <v>13600</v>
      </c>
      <c r="J15" s="21">
        <f t="shared" si="2"/>
        <v>29775</v>
      </c>
      <c r="K15" s="21">
        <f t="shared" si="2"/>
        <v>2145</v>
      </c>
      <c r="L15" s="21">
        <f t="shared" si="2"/>
        <v>5764</v>
      </c>
      <c r="M15" s="21">
        <f t="shared" si="2"/>
        <v>0</v>
      </c>
      <c r="N15" s="21">
        <f t="shared" si="2"/>
        <v>7909</v>
      </c>
      <c r="O15" s="21">
        <f t="shared" si="2"/>
        <v>1660</v>
      </c>
      <c r="P15" s="21">
        <f t="shared" si="2"/>
        <v>4985</v>
      </c>
      <c r="Q15" s="21">
        <f t="shared" si="2"/>
        <v>491</v>
      </c>
      <c r="R15" s="21">
        <f t="shared" si="2"/>
        <v>7136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44820</v>
      </c>
      <c r="X15" s="21">
        <f t="shared" si="2"/>
        <v>5592564</v>
      </c>
      <c r="Y15" s="21">
        <f t="shared" si="2"/>
        <v>-5547744</v>
      </c>
      <c r="Z15" s="4">
        <f>+IF(X15&lt;&gt;0,+(Y15/X15)*100,0)</f>
        <v>-99.19857868412413</v>
      </c>
      <c r="AA15" s="19">
        <f>SUM(AA16:AA18)</f>
        <v>7456757</v>
      </c>
    </row>
    <row r="16" spans="1:27" ht="12.75">
      <c r="A16" s="5" t="s">
        <v>42</v>
      </c>
      <c r="B16" s="3"/>
      <c r="C16" s="22">
        <v>126585</v>
      </c>
      <c r="D16" s="22"/>
      <c r="E16" s="23">
        <v>107593</v>
      </c>
      <c r="F16" s="24">
        <v>107593</v>
      </c>
      <c r="G16" s="24">
        <v>1924</v>
      </c>
      <c r="H16" s="24">
        <v>12877</v>
      </c>
      <c r="I16" s="24">
        <v>13770</v>
      </c>
      <c r="J16" s="24">
        <v>28571</v>
      </c>
      <c r="K16" s="24"/>
      <c r="L16" s="24">
        <v>5934</v>
      </c>
      <c r="M16" s="24"/>
      <c r="N16" s="24">
        <v>5934</v>
      </c>
      <c r="O16" s="24">
        <v>888</v>
      </c>
      <c r="P16" s="24">
        <v>5155</v>
      </c>
      <c r="Q16" s="24">
        <v>834</v>
      </c>
      <c r="R16" s="24">
        <v>6877</v>
      </c>
      <c r="S16" s="24"/>
      <c r="T16" s="24"/>
      <c r="U16" s="24"/>
      <c r="V16" s="24"/>
      <c r="W16" s="24">
        <v>41382</v>
      </c>
      <c r="X16" s="24">
        <v>80694</v>
      </c>
      <c r="Y16" s="24">
        <v>-39312</v>
      </c>
      <c r="Z16" s="6">
        <v>-48.72</v>
      </c>
      <c r="AA16" s="22">
        <v>107593</v>
      </c>
    </row>
    <row r="17" spans="1:27" ht="12.75">
      <c r="A17" s="5" t="s">
        <v>43</v>
      </c>
      <c r="B17" s="3"/>
      <c r="C17" s="22">
        <v>1003025</v>
      </c>
      <c r="D17" s="22"/>
      <c r="E17" s="23">
        <v>7349164</v>
      </c>
      <c r="F17" s="24">
        <v>7349164</v>
      </c>
      <c r="G17" s="24">
        <v>772</v>
      </c>
      <c r="H17" s="24">
        <v>602</v>
      </c>
      <c r="I17" s="24">
        <v>-170</v>
      </c>
      <c r="J17" s="24">
        <v>1204</v>
      </c>
      <c r="K17" s="24">
        <v>2145</v>
      </c>
      <c r="L17" s="24">
        <v>-170</v>
      </c>
      <c r="M17" s="24"/>
      <c r="N17" s="24">
        <v>1975</v>
      </c>
      <c r="O17" s="24">
        <v>772</v>
      </c>
      <c r="P17" s="24">
        <v>-170</v>
      </c>
      <c r="Q17" s="24">
        <v>-343</v>
      </c>
      <c r="R17" s="24">
        <v>259</v>
      </c>
      <c r="S17" s="24"/>
      <c r="T17" s="24"/>
      <c r="U17" s="24"/>
      <c r="V17" s="24"/>
      <c r="W17" s="24">
        <v>3438</v>
      </c>
      <c r="X17" s="24">
        <v>5511870</v>
      </c>
      <c r="Y17" s="24">
        <v>-5508432</v>
      </c>
      <c r="Z17" s="6">
        <v>-99.94</v>
      </c>
      <c r="AA17" s="22">
        <v>7349164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25967170</v>
      </c>
      <c r="D19" s="19">
        <f>SUM(D20:D23)</f>
        <v>0</v>
      </c>
      <c r="E19" s="20">
        <f t="shared" si="3"/>
        <v>28938869</v>
      </c>
      <c r="F19" s="21">
        <f t="shared" si="3"/>
        <v>26904313</v>
      </c>
      <c r="G19" s="21">
        <f t="shared" si="3"/>
        <v>3424147</v>
      </c>
      <c r="H19" s="21">
        <f t="shared" si="3"/>
        <v>393825</v>
      </c>
      <c r="I19" s="21">
        <f t="shared" si="3"/>
        <v>2154370</v>
      </c>
      <c r="J19" s="21">
        <f t="shared" si="3"/>
        <v>5972342</v>
      </c>
      <c r="K19" s="21">
        <f t="shared" si="3"/>
        <v>2536929</v>
      </c>
      <c r="L19" s="21">
        <f t="shared" si="3"/>
        <v>2105286</v>
      </c>
      <c r="M19" s="21">
        <f t="shared" si="3"/>
        <v>1847476</v>
      </c>
      <c r="N19" s="21">
        <f t="shared" si="3"/>
        <v>6489691</v>
      </c>
      <c r="O19" s="21">
        <f t="shared" si="3"/>
        <v>1758919</v>
      </c>
      <c r="P19" s="21">
        <f t="shared" si="3"/>
        <v>1575412</v>
      </c>
      <c r="Q19" s="21">
        <f t="shared" si="3"/>
        <v>1639716</v>
      </c>
      <c r="R19" s="21">
        <f t="shared" si="3"/>
        <v>4974047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17436080</v>
      </c>
      <c r="X19" s="21">
        <f t="shared" si="3"/>
        <v>20178234</v>
      </c>
      <c r="Y19" s="21">
        <f t="shared" si="3"/>
        <v>-2742154</v>
      </c>
      <c r="Z19" s="4">
        <f>+IF(X19&lt;&gt;0,+(Y19/X19)*100,0)</f>
        <v>-13.589663000240753</v>
      </c>
      <c r="AA19" s="19">
        <f>SUM(AA20:AA23)</f>
        <v>26904313</v>
      </c>
    </row>
    <row r="20" spans="1:27" ht="12.75">
      <c r="A20" s="5" t="s">
        <v>46</v>
      </c>
      <c r="B20" s="3"/>
      <c r="C20" s="22">
        <v>13237316</v>
      </c>
      <c r="D20" s="22"/>
      <c r="E20" s="23">
        <v>14306684</v>
      </c>
      <c r="F20" s="24">
        <v>14468733</v>
      </c>
      <c r="G20" s="24">
        <v>1719365</v>
      </c>
      <c r="H20" s="24">
        <v>348802</v>
      </c>
      <c r="I20" s="24">
        <v>1022442</v>
      </c>
      <c r="J20" s="24">
        <v>3090609</v>
      </c>
      <c r="K20" s="24">
        <v>1343459</v>
      </c>
      <c r="L20" s="24">
        <v>935445</v>
      </c>
      <c r="M20" s="24">
        <v>712807</v>
      </c>
      <c r="N20" s="24">
        <v>2991711</v>
      </c>
      <c r="O20" s="24">
        <v>536502</v>
      </c>
      <c r="P20" s="24">
        <v>420233</v>
      </c>
      <c r="Q20" s="24">
        <v>470498</v>
      </c>
      <c r="R20" s="24">
        <v>1427233</v>
      </c>
      <c r="S20" s="24"/>
      <c r="T20" s="24"/>
      <c r="U20" s="24"/>
      <c r="V20" s="24"/>
      <c r="W20" s="24">
        <v>7509553</v>
      </c>
      <c r="X20" s="24">
        <v>10851552</v>
      </c>
      <c r="Y20" s="24">
        <v>-3341999</v>
      </c>
      <c r="Z20" s="6">
        <v>-30.8</v>
      </c>
      <c r="AA20" s="22">
        <v>14468733</v>
      </c>
    </row>
    <row r="21" spans="1:27" ht="12.75">
      <c r="A21" s="5" t="s">
        <v>47</v>
      </c>
      <c r="B21" s="3"/>
      <c r="C21" s="22">
        <v>7592859</v>
      </c>
      <c r="D21" s="22"/>
      <c r="E21" s="23">
        <v>5903407</v>
      </c>
      <c r="F21" s="24">
        <v>4938147</v>
      </c>
      <c r="G21" s="24">
        <v>597273</v>
      </c>
      <c r="H21" s="24">
        <v>-8321</v>
      </c>
      <c r="I21" s="24">
        <v>435522</v>
      </c>
      <c r="J21" s="24">
        <v>1024474</v>
      </c>
      <c r="K21" s="24">
        <v>498172</v>
      </c>
      <c r="L21" s="24">
        <v>470300</v>
      </c>
      <c r="M21" s="24">
        <v>421587</v>
      </c>
      <c r="N21" s="24">
        <v>1390059</v>
      </c>
      <c r="O21" s="24">
        <v>523936</v>
      </c>
      <c r="P21" s="24">
        <v>450262</v>
      </c>
      <c r="Q21" s="24">
        <v>496542</v>
      </c>
      <c r="R21" s="24">
        <v>1470740</v>
      </c>
      <c r="S21" s="24"/>
      <c r="T21" s="24"/>
      <c r="U21" s="24"/>
      <c r="V21" s="24"/>
      <c r="W21" s="24">
        <v>3885273</v>
      </c>
      <c r="X21" s="24">
        <v>3703617</v>
      </c>
      <c r="Y21" s="24">
        <v>181656</v>
      </c>
      <c r="Z21" s="6">
        <v>4.9</v>
      </c>
      <c r="AA21" s="22">
        <v>4938147</v>
      </c>
    </row>
    <row r="22" spans="1:27" ht="12.75">
      <c r="A22" s="5" t="s">
        <v>48</v>
      </c>
      <c r="B22" s="3"/>
      <c r="C22" s="25">
        <v>2951766</v>
      </c>
      <c r="D22" s="25"/>
      <c r="E22" s="26">
        <v>4722744</v>
      </c>
      <c r="F22" s="27">
        <v>3491399</v>
      </c>
      <c r="G22" s="27">
        <v>601949</v>
      </c>
      <c r="H22" s="27">
        <v>48173</v>
      </c>
      <c r="I22" s="27">
        <v>388989</v>
      </c>
      <c r="J22" s="27">
        <v>1039111</v>
      </c>
      <c r="K22" s="27">
        <v>387871</v>
      </c>
      <c r="L22" s="27">
        <v>391577</v>
      </c>
      <c r="M22" s="27">
        <v>404326</v>
      </c>
      <c r="N22" s="27">
        <v>1183774</v>
      </c>
      <c r="O22" s="27">
        <v>391459</v>
      </c>
      <c r="P22" s="27">
        <v>395847</v>
      </c>
      <c r="Q22" s="27">
        <v>364154</v>
      </c>
      <c r="R22" s="27">
        <v>1151460</v>
      </c>
      <c r="S22" s="27"/>
      <c r="T22" s="27"/>
      <c r="U22" s="27"/>
      <c r="V22" s="27"/>
      <c r="W22" s="27">
        <v>3374345</v>
      </c>
      <c r="X22" s="27">
        <v>2618541</v>
      </c>
      <c r="Y22" s="27">
        <v>755804</v>
      </c>
      <c r="Z22" s="7">
        <v>28.86</v>
      </c>
      <c r="AA22" s="25">
        <v>3491399</v>
      </c>
    </row>
    <row r="23" spans="1:27" ht="12.75">
      <c r="A23" s="5" t="s">
        <v>49</v>
      </c>
      <c r="B23" s="3"/>
      <c r="C23" s="22">
        <v>2185229</v>
      </c>
      <c r="D23" s="22"/>
      <c r="E23" s="23">
        <v>4006034</v>
      </c>
      <c r="F23" s="24">
        <v>4006034</v>
      </c>
      <c r="G23" s="24">
        <v>505560</v>
      </c>
      <c r="H23" s="24">
        <v>5171</v>
      </c>
      <c r="I23" s="24">
        <v>307417</v>
      </c>
      <c r="J23" s="24">
        <v>818148</v>
      </c>
      <c r="K23" s="24">
        <v>307427</v>
      </c>
      <c r="L23" s="24">
        <v>307964</v>
      </c>
      <c r="M23" s="24">
        <v>308756</v>
      </c>
      <c r="N23" s="24">
        <v>924147</v>
      </c>
      <c r="O23" s="24">
        <v>307022</v>
      </c>
      <c r="P23" s="24">
        <v>309070</v>
      </c>
      <c r="Q23" s="24">
        <v>308522</v>
      </c>
      <c r="R23" s="24">
        <v>924614</v>
      </c>
      <c r="S23" s="24"/>
      <c r="T23" s="24"/>
      <c r="U23" s="24"/>
      <c r="V23" s="24"/>
      <c r="W23" s="24">
        <v>2666909</v>
      </c>
      <c r="X23" s="24">
        <v>3004524</v>
      </c>
      <c r="Y23" s="24">
        <v>-337615</v>
      </c>
      <c r="Z23" s="6">
        <v>-11.24</v>
      </c>
      <c r="AA23" s="22">
        <v>4006034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56615145</v>
      </c>
      <c r="D25" s="40">
        <f>+D5+D9+D15+D19+D24</f>
        <v>0</v>
      </c>
      <c r="E25" s="41">
        <f t="shared" si="4"/>
        <v>74635877</v>
      </c>
      <c r="F25" s="42">
        <f t="shared" si="4"/>
        <v>72601321</v>
      </c>
      <c r="G25" s="42">
        <f t="shared" si="4"/>
        <v>31969568</v>
      </c>
      <c r="H25" s="42">
        <f t="shared" si="4"/>
        <v>-943441</v>
      </c>
      <c r="I25" s="42">
        <f t="shared" si="4"/>
        <v>2011744</v>
      </c>
      <c r="J25" s="42">
        <f t="shared" si="4"/>
        <v>33037871</v>
      </c>
      <c r="K25" s="42">
        <f t="shared" si="4"/>
        <v>2451891</v>
      </c>
      <c r="L25" s="42">
        <f t="shared" si="4"/>
        <v>1985480</v>
      </c>
      <c r="M25" s="42">
        <f t="shared" si="4"/>
        <v>5644662</v>
      </c>
      <c r="N25" s="42">
        <f t="shared" si="4"/>
        <v>10082033</v>
      </c>
      <c r="O25" s="42">
        <f t="shared" si="4"/>
        <v>2227789</v>
      </c>
      <c r="P25" s="42">
        <f t="shared" si="4"/>
        <v>1865502</v>
      </c>
      <c r="Q25" s="42">
        <f t="shared" si="4"/>
        <v>4207670</v>
      </c>
      <c r="R25" s="42">
        <f t="shared" si="4"/>
        <v>8300961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51420865</v>
      </c>
      <c r="X25" s="42">
        <f t="shared" si="4"/>
        <v>54450972</v>
      </c>
      <c r="Y25" s="42">
        <f t="shared" si="4"/>
        <v>-3030107</v>
      </c>
      <c r="Z25" s="43">
        <f>+IF(X25&lt;&gt;0,+(Y25/X25)*100,0)</f>
        <v>-5.5648354633595885</v>
      </c>
      <c r="AA25" s="40">
        <f>+AA5+AA9+AA15+AA19+AA24</f>
        <v>72601321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33395444</v>
      </c>
      <c r="D28" s="19">
        <f>SUM(D29:D31)</f>
        <v>0</v>
      </c>
      <c r="E28" s="20">
        <f t="shared" si="5"/>
        <v>28429702</v>
      </c>
      <c r="F28" s="21">
        <f t="shared" si="5"/>
        <v>26700513</v>
      </c>
      <c r="G28" s="21">
        <f t="shared" si="5"/>
        <v>1917741</v>
      </c>
      <c r="H28" s="21">
        <f t="shared" si="5"/>
        <v>1831922</v>
      </c>
      <c r="I28" s="21">
        <f t="shared" si="5"/>
        <v>2005794</v>
      </c>
      <c r="J28" s="21">
        <f t="shared" si="5"/>
        <v>5755457</v>
      </c>
      <c r="K28" s="21">
        <f t="shared" si="5"/>
        <v>2792111</v>
      </c>
      <c r="L28" s="21">
        <f t="shared" si="5"/>
        <v>1880892</v>
      </c>
      <c r="M28" s="21">
        <f t="shared" si="5"/>
        <v>2224144</v>
      </c>
      <c r="N28" s="21">
        <f t="shared" si="5"/>
        <v>6897147</v>
      </c>
      <c r="O28" s="21">
        <f t="shared" si="5"/>
        <v>1563556</v>
      </c>
      <c r="P28" s="21">
        <f t="shared" si="5"/>
        <v>1943883</v>
      </c>
      <c r="Q28" s="21">
        <f t="shared" si="5"/>
        <v>1753054</v>
      </c>
      <c r="R28" s="21">
        <f t="shared" si="5"/>
        <v>5260493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17913097</v>
      </c>
      <c r="X28" s="21">
        <f t="shared" si="5"/>
        <v>20025360</v>
      </c>
      <c r="Y28" s="21">
        <f t="shared" si="5"/>
        <v>-2112263</v>
      </c>
      <c r="Z28" s="4">
        <f>+IF(X28&lt;&gt;0,+(Y28/X28)*100,0)</f>
        <v>-10.547940211811422</v>
      </c>
      <c r="AA28" s="19">
        <f>SUM(AA29:AA31)</f>
        <v>26700513</v>
      </c>
    </row>
    <row r="29" spans="1:27" ht="12.75">
      <c r="A29" s="5" t="s">
        <v>32</v>
      </c>
      <c r="B29" s="3"/>
      <c r="C29" s="22">
        <v>6160450</v>
      </c>
      <c r="D29" s="22"/>
      <c r="E29" s="23">
        <v>5000197</v>
      </c>
      <c r="F29" s="24">
        <v>4056277</v>
      </c>
      <c r="G29" s="24">
        <v>323936</v>
      </c>
      <c r="H29" s="24">
        <v>307354</v>
      </c>
      <c r="I29" s="24">
        <v>281547</v>
      </c>
      <c r="J29" s="24">
        <v>912837</v>
      </c>
      <c r="K29" s="24">
        <v>282763</v>
      </c>
      <c r="L29" s="24">
        <v>298415</v>
      </c>
      <c r="M29" s="24">
        <v>436832</v>
      </c>
      <c r="N29" s="24">
        <v>1018010</v>
      </c>
      <c r="O29" s="24">
        <v>262846</v>
      </c>
      <c r="P29" s="24">
        <v>321618</v>
      </c>
      <c r="Q29" s="24">
        <v>298725</v>
      </c>
      <c r="R29" s="24">
        <v>883189</v>
      </c>
      <c r="S29" s="24"/>
      <c r="T29" s="24"/>
      <c r="U29" s="24"/>
      <c r="V29" s="24"/>
      <c r="W29" s="24">
        <v>2814036</v>
      </c>
      <c r="X29" s="24">
        <v>3042207</v>
      </c>
      <c r="Y29" s="24">
        <v>-228171</v>
      </c>
      <c r="Z29" s="6">
        <v>-7.5</v>
      </c>
      <c r="AA29" s="22">
        <v>4056277</v>
      </c>
    </row>
    <row r="30" spans="1:27" ht="12.75">
      <c r="A30" s="5" t="s">
        <v>33</v>
      </c>
      <c r="B30" s="3"/>
      <c r="C30" s="25">
        <v>27151016</v>
      </c>
      <c r="D30" s="25"/>
      <c r="E30" s="26">
        <v>23216979</v>
      </c>
      <c r="F30" s="27">
        <v>22431710</v>
      </c>
      <c r="G30" s="27">
        <v>1590183</v>
      </c>
      <c r="H30" s="27">
        <v>1495978</v>
      </c>
      <c r="I30" s="27">
        <v>1710783</v>
      </c>
      <c r="J30" s="27">
        <v>4796944</v>
      </c>
      <c r="K30" s="27">
        <v>2479307</v>
      </c>
      <c r="L30" s="27">
        <v>1532043</v>
      </c>
      <c r="M30" s="27">
        <v>1776562</v>
      </c>
      <c r="N30" s="27">
        <v>5787912</v>
      </c>
      <c r="O30" s="27">
        <v>1300710</v>
      </c>
      <c r="P30" s="27">
        <v>1595911</v>
      </c>
      <c r="Q30" s="27">
        <v>1424326</v>
      </c>
      <c r="R30" s="27">
        <v>4320947</v>
      </c>
      <c r="S30" s="27"/>
      <c r="T30" s="27"/>
      <c r="U30" s="27"/>
      <c r="V30" s="27"/>
      <c r="W30" s="27">
        <v>14905803</v>
      </c>
      <c r="X30" s="27">
        <v>16823754</v>
      </c>
      <c r="Y30" s="27">
        <v>-1917951</v>
      </c>
      <c r="Z30" s="7">
        <v>-11.4</v>
      </c>
      <c r="AA30" s="25">
        <v>22431710</v>
      </c>
    </row>
    <row r="31" spans="1:27" ht="12.75">
      <c r="A31" s="5" t="s">
        <v>34</v>
      </c>
      <c r="B31" s="3"/>
      <c r="C31" s="22">
        <v>83978</v>
      </c>
      <c r="D31" s="22"/>
      <c r="E31" s="23">
        <v>212526</v>
      </c>
      <c r="F31" s="24">
        <v>212526</v>
      </c>
      <c r="G31" s="24">
        <v>3622</v>
      </c>
      <c r="H31" s="24">
        <v>28590</v>
      </c>
      <c r="I31" s="24">
        <v>13464</v>
      </c>
      <c r="J31" s="24">
        <v>45676</v>
      </c>
      <c r="K31" s="24">
        <v>30041</v>
      </c>
      <c r="L31" s="24">
        <v>50434</v>
      </c>
      <c r="M31" s="24">
        <v>10750</v>
      </c>
      <c r="N31" s="24">
        <v>91225</v>
      </c>
      <c r="O31" s="24"/>
      <c r="P31" s="24">
        <v>26354</v>
      </c>
      <c r="Q31" s="24">
        <v>30003</v>
      </c>
      <c r="R31" s="24">
        <v>56357</v>
      </c>
      <c r="S31" s="24"/>
      <c r="T31" s="24"/>
      <c r="U31" s="24"/>
      <c r="V31" s="24"/>
      <c r="W31" s="24">
        <v>193258</v>
      </c>
      <c r="X31" s="24">
        <v>159399</v>
      </c>
      <c r="Y31" s="24">
        <v>33859</v>
      </c>
      <c r="Z31" s="6">
        <v>21.24</v>
      </c>
      <c r="AA31" s="22">
        <v>212526</v>
      </c>
    </row>
    <row r="32" spans="1:27" ht="12.75">
      <c r="A32" s="2" t="s">
        <v>35</v>
      </c>
      <c r="B32" s="3"/>
      <c r="C32" s="19">
        <f aca="true" t="shared" si="6" ref="C32:Y32">SUM(C33:C37)</f>
        <v>5209162</v>
      </c>
      <c r="D32" s="19">
        <f>SUM(D33:D37)</f>
        <v>0</v>
      </c>
      <c r="E32" s="20">
        <f t="shared" si="6"/>
        <v>6199904</v>
      </c>
      <c r="F32" s="21">
        <f t="shared" si="6"/>
        <v>5759370</v>
      </c>
      <c r="G32" s="21">
        <f t="shared" si="6"/>
        <v>381170</v>
      </c>
      <c r="H32" s="21">
        <f t="shared" si="6"/>
        <v>410664</v>
      </c>
      <c r="I32" s="21">
        <f t="shared" si="6"/>
        <v>405122</v>
      </c>
      <c r="J32" s="21">
        <f t="shared" si="6"/>
        <v>1196956</v>
      </c>
      <c r="K32" s="21">
        <f t="shared" si="6"/>
        <v>443292</v>
      </c>
      <c r="L32" s="21">
        <f t="shared" si="6"/>
        <v>378082</v>
      </c>
      <c r="M32" s="21">
        <f t="shared" si="6"/>
        <v>661717</v>
      </c>
      <c r="N32" s="21">
        <f t="shared" si="6"/>
        <v>1483091</v>
      </c>
      <c r="O32" s="21">
        <f t="shared" si="6"/>
        <v>343535</v>
      </c>
      <c r="P32" s="21">
        <f t="shared" si="6"/>
        <v>413405</v>
      </c>
      <c r="Q32" s="21">
        <f t="shared" si="6"/>
        <v>437006</v>
      </c>
      <c r="R32" s="21">
        <f t="shared" si="6"/>
        <v>1193946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3873993</v>
      </c>
      <c r="X32" s="21">
        <f t="shared" si="6"/>
        <v>4319487</v>
      </c>
      <c r="Y32" s="21">
        <f t="shared" si="6"/>
        <v>-445494</v>
      </c>
      <c r="Z32" s="4">
        <f>+IF(X32&lt;&gt;0,+(Y32/X32)*100,0)</f>
        <v>-10.313585849430732</v>
      </c>
      <c r="AA32" s="19">
        <f>SUM(AA33:AA37)</f>
        <v>5759370</v>
      </c>
    </row>
    <row r="33" spans="1:27" ht="12.75">
      <c r="A33" s="5" t="s">
        <v>36</v>
      </c>
      <c r="B33" s="3"/>
      <c r="C33" s="22">
        <v>1772974</v>
      </c>
      <c r="D33" s="22"/>
      <c r="E33" s="23">
        <v>1976525</v>
      </c>
      <c r="F33" s="24">
        <v>1964025</v>
      </c>
      <c r="G33" s="24">
        <v>176051</v>
      </c>
      <c r="H33" s="24">
        <v>170936</v>
      </c>
      <c r="I33" s="24">
        <v>192718</v>
      </c>
      <c r="J33" s="24">
        <v>539705</v>
      </c>
      <c r="K33" s="24">
        <v>171166</v>
      </c>
      <c r="L33" s="24">
        <v>160927</v>
      </c>
      <c r="M33" s="24">
        <v>282324</v>
      </c>
      <c r="N33" s="24">
        <v>614417</v>
      </c>
      <c r="O33" s="24">
        <v>156571</v>
      </c>
      <c r="P33" s="24">
        <v>182795</v>
      </c>
      <c r="Q33" s="24">
        <v>180694</v>
      </c>
      <c r="R33" s="24">
        <v>520060</v>
      </c>
      <c r="S33" s="24"/>
      <c r="T33" s="24"/>
      <c r="U33" s="24"/>
      <c r="V33" s="24"/>
      <c r="W33" s="24">
        <v>1674182</v>
      </c>
      <c r="X33" s="24">
        <v>1472985</v>
      </c>
      <c r="Y33" s="24">
        <v>201197</v>
      </c>
      <c r="Z33" s="6">
        <v>13.66</v>
      </c>
      <c r="AA33" s="22">
        <v>1964025</v>
      </c>
    </row>
    <row r="34" spans="1:27" ht="12.75">
      <c r="A34" s="5" t="s">
        <v>37</v>
      </c>
      <c r="B34" s="3"/>
      <c r="C34" s="22">
        <v>2189499</v>
      </c>
      <c r="D34" s="22"/>
      <c r="E34" s="23">
        <v>3230210</v>
      </c>
      <c r="F34" s="24">
        <v>2837176</v>
      </c>
      <c r="G34" s="24">
        <v>184320</v>
      </c>
      <c r="H34" s="24">
        <v>198907</v>
      </c>
      <c r="I34" s="24">
        <v>190469</v>
      </c>
      <c r="J34" s="24">
        <v>573696</v>
      </c>
      <c r="K34" s="24">
        <v>251115</v>
      </c>
      <c r="L34" s="24">
        <v>191867</v>
      </c>
      <c r="M34" s="24">
        <v>360523</v>
      </c>
      <c r="N34" s="24">
        <v>803505</v>
      </c>
      <c r="O34" s="24">
        <v>181881</v>
      </c>
      <c r="P34" s="24">
        <v>209748</v>
      </c>
      <c r="Q34" s="24">
        <v>235649</v>
      </c>
      <c r="R34" s="24">
        <v>627278</v>
      </c>
      <c r="S34" s="24"/>
      <c r="T34" s="24"/>
      <c r="U34" s="24"/>
      <c r="V34" s="24"/>
      <c r="W34" s="24">
        <v>2004479</v>
      </c>
      <c r="X34" s="24">
        <v>2127870</v>
      </c>
      <c r="Y34" s="24">
        <v>-123391</v>
      </c>
      <c r="Z34" s="6">
        <v>-5.8</v>
      </c>
      <c r="AA34" s="22">
        <v>2837176</v>
      </c>
    </row>
    <row r="35" spans="1:27" ht="12.75">
      <c r="A35" s="5" t="s">
        <v>38</v>
      </c>
      <c r="B35" s="3"/>
      <c r="C35" s="22">
        <v>121602</v>
      </c>
      <c r="D35" s="22"/>
      <c r="E35" s="23">
        <v>81908</v>
      </c>
      <c r="F35" s="24">
        <v>81908</v>
      </c>
      <c r="G35" s="24">
        <v>10452</v>
      </c>
      <c r="H35" s="24">
        <v>11078</v>
      </c>
      <c r="I35" s="24">
        <v>10605</v>
      </c>
      <c r="J35" s="24">
        <v>32135</v>
      </c>
      <c r="K35" s="24">
        <v>9235</v>
      </c>
      <c r="L35" s="24">
        <v>9319</v>
      </c>
      <c r="M35" s="24">
        <v>7605</v>
      </c>
      <c r="N35" s="24">
        <v>26159</v>
      </c>
      <c r="O35" s="24">
        <v>5083</v>
      </c>
      <c r="P35" s="24">
        <v>8957</v>
      </c>
      <c r="Q35" s="24">
        <v>8205</v>
      </c>
      <c r="R35" s="24">
        <v>22245</v>
      </c>
      <c r="S35" s="24"/>
      <c r="T35" s="24"/>
      <c r="U35" s="24"/>
      <c r="V35" s="24"/>
      <c r="W35" s="24">
        <v>80539</v>
      </c>
      <c r="X35" s="24">
        <v>61425</v>
      </c>
      <c r="Y35" s="24">
        <v>19114</v>
      </c>
      <c r="Z35" s="6">
        <v>31.12</v>
      </c>
      <c r="AA35" s="22">
        <v>81908</v>
      </c>
    </row>
    <row r="36" spans="1:27" ht="12.75">
      <c r="A36" s="5" t="s">
        <v>39</v>
      </c>
      <c r="B36" s="3"/>
      <c r="C36" s="22">
        <v>1084464</v>
      </c>
      <c r="D36" s="22"/>
      <c r="E36" s="23">
        <v>838261</v>
      </c>
      <c r="F36" s="24">
        <v>803261</v>
      </c>
      <c r="G36" s="24">
        <v>6898</v>
      </c>
      <c r="H36" s="24">
        <v>7498</v>
      </c>
      <c r="I36" s="24">
        <v>7553</v>
      </c>
      <c r="J36" s="24">
        <v>21949</v>
      </c>
      <c r="K36" s="24">
        <v>7526</v>
      </c>
      <c r="L36" s="24">
        <v>7506</v>
      </c>
      <c r="M36" s="24">
        <v>7510</v>
      </c>
      <c r="N36" s="24">
        <v>22542</v>
      </c>
      <c r="O36" s="24"/>
      <c r="P36" s="24">
        <v>7672</v>
      </c>
      <c r="Q36" s="24">
        <v>7786</v>
      </c>
      <c r="R36" s="24">
        <v>15458</v>
      </c>
      <c r="S36" s="24"/>
      <c r="T36" s="24"/>
      <c r="U36" s="24"/>
      <c r="V36" s="24"/>
      <c r="W36" s="24">
        <v>59949</v>
      </c>
      <c r="X36" s="24">
        <v>602460</v>
      </c>
      <c r="Y36" s="24">
        <v>-542511</v>
      </c>
      <c r="Z36" s="6">
        <v>-90.05</v>
      </c>
      <c r="AA36" s="22">
        <v>803261</v>
      </c>
    </row>
    <row r="37" spans="1:27" ht="12.75">
      <c r="A37" s="5" t="s">
        <v>40</v>
      </c>
      <c r="B37" s="3"/>
      <c r="C37" s="25">
        <v>40623</v>
      </c>
      <c r="D37" s="25"/>
      <c r="E37" s="26">
        <v>73000</v>
      </c>
      <c r="F37" s="27">
        <v>73000</v>
      </c>
      <c r="G37" s="27">
        <v>3449</v>
      </c>
      <c r="H37" s="27">
        <v>22245</v>
      </c>
      <c r="I37" s="27">
        <v>3777</v>
      </c>
      <c r="J37" s="27">
        <v>29471</v>
      </c>
      <c r="K37" s="27">
        <v>4250</v>
      </c>
      <c r="L37" s="27">
        <v>8463</v>
      </c>
      <c r="M37" s="27">
        <v>3755</v>
      </c>
      <c r="N37" s="27">
        <v>16468</v>
      </c>
      <c r="O37" s="27"/>
      <c r="P37" s="27">
        <v>4233</v>
      </c>
      <c r="Q37" s="27">
        <v>4672</v>
      </c>
      <c r="R37" s="27">
        <v>8905</v>
      </c>
      <c r="S37" s="27"/>
      <c r="T37" s="27"/>
      <c r="U37" s="27"/>
      <c r="V37" s="27"/>
      <c r="W37" s="27">
        <v>54844</v>
      </c>
      <c r="X37" s="27">
        <v>54747</v>
      </c>
      <c r="Y37" s="27">
        <v>97</v>
      </c>
      <c r="Z37" s="7">
        <v>0.18</v>
      </c>
      <c r="AA37" s="25">
        <v>73000</v>
      </c>
    </row>
    <row r="38" spans="1:27" ht="12.75">
      <c r="A38" s="2" t="s">
        <v>41</v>
      </c>
      <c r="B38" s="8"/>
      <c r="C38" s="19">
        <f aca="true" t="shared" si="7" ref="C38:Y38">SUM(C39:C41)</f>
        <v>5557777</v>
      </c>
      <c r="D38" s="19">
        <f>SUM(D39:D41)</f>
        <v>0</v>
      </c>
      <c r="E38" s="20">
        <f t="shared" si="7"/>
        <v>6960170</v>
      </c>
      <c r="F38" s="21">
        <f t="shared" si="7"/>
        <v>6973515</v>
      </c>
      <c r="G38" s="21">
        <f t="shared" si="7"/>
        <v>286549</v>
      </c>
      <c r="H38" s="21">
        <f t="shared" si="7"/>
        <v>277856</v>
      </c>
      <c r="I38" s="21">
        <f t="shared" si="7"/>
        <v>320903</v>
      </c>
      <c r="J38" s="21">
        <f t="shared" si="7"/>
        <v>885308</v>
      </c>
      <c r="K38" s="21">
        <f t="shared" si="7"/>
        <v>345568</v>
      </c>
      <c r="L38" s="21">
        <f t="shared" si="7"/>
        <v>261305</v>
      </c>
      <c r="M38" s="21">
        <f t="shared" si="7"/>
        <v>280284</v>
      </c>
      <c r="N38" s="21">
        <f t="shared" si="7"/>
        <v>887157</v>
      </c>
      <c r="O38" s="21">
        <f t="shared" si="7"/>
        <v>254295</v>
      </c>
      <c r="P38" s="21">
        <f t="shared" si="7"/>
        <v>259713</v>
      </c>
      <c r="Q38" s="21">
        <f t="shared" si="7"/>
        <v>250366</v>
      </c>
      <c r="R38" s="21">
        <f t="shared" si="7"/>
        <v>764374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2536839</v>
      </c>
      <c r="X38" s="21">
        <f t="shared" si="7"/>
        <v>5230134</v>
      </c>
      <c r="Y38" s="21">
        <f t="shared" si="7"/>
        <v>-2693295</v>
      </c>
      <c r="Z38" s="4">
        <f>+IF(X38&lt;&gt;0,+(Y38/X38)*100,0)</f>
        <v>-51.49571693574199</v>
      </c>
      <c r="AA38" s="19">
        <f>SUM(AA39:AA41)</f>
        <v>6973515</v>
      </c>
    </row>
    <row r="39" spans="1:27" ht="12.75">
      <c r="A39" s="5" t="s">
        <v>42</v>
      </c>
      <c r="B39" s="3"/>
      <c r="C39" s="22">
        <v>1057851</v>
      </c>
      <c r="D39" s="22"/>
      <c r="E39" s="23">
        <v>85978</v>
      </c>
      <c r="F39" s="24">
        <v>514104</v>
      </c>
      <c r="G39" s="24">
        <v>93381</v>
      </c>
      <c r="H39" s="24">
        <v>62387</v>
      </c>
      <c r="I39" s="24">
        <v>92844</v>
      </c>
      <c r="J39" s="24">
        <v>248612</v>
      </c>
      <c r="K39" s="24">
        <v>63841</v>
      </c>
      <c r="L39" s="24">
        <v>2261</v>
      </c>
      <c r="M39" s="24">
        <v>2261</v>
      </c>
      <c r="N39" s="24">
        <v>68363</v>
      </c>
      <c r="O39" s="24">
        <v>2644</v>
      </c>
      <c r="P39" s="24">
        <v>2708</v>
      </c>
      <c r="Q39" s="24">
        <v>2738</v>
      </c>
      <c r="R39" s="24">
        <v>8090</v>
      </c>
      <c r="S39" s="24"/>
      <c r="T39" s="24"/>
      <c r="U39" s="24"/>
      <c r="V39" s="24"/>
      <c r="W39" s="24">
        <v>325065</v>
      </c>
      <c r="X39" s="24">
        <v>385578</v>
      </c>
      <c r="Y39" s="24">
        <v>-60513</v>
      </c>
      <c r="Z39" s="6">
        <v>-15.69</v>
      </c>
      <c r="AA39" s="22">
        <v>514104</v>
      </c>
    </row>
    <row r="40" spans="1:27" ht="12.75">
      <c r="A40" s="5" t="s">
        <v>43</v>
      </c>
      <c r="B40" s="3"/>
      <c r="C40" s="22">
        <v>4499926</v>
      </c>
      <c r="D40" s="22"/>
      <c r="E40" s="23">
        <v>6874192</v>
      </c>
      <c r="F40" s="24">
        <v>6459411</v>
      </c>
      <c r="G40" s="24">
        <v>193168</v>
      </c>
      <c r="H40" s="24">
        <v>215469</v>
      </c>
      <c r="I40" s="24">
        <v>228059</v>
      </c>
      <c r="J40" s="24">
        <v>636696</v>
      </c>
      <c r="K40" s="24">
        <v>281727</v>
      </c>
      <c r="L40" s="24">
        <v>259044</v>
      </c>
      <c r="M40" s="24">
        <v>278023</v>
      </c>
      <c r="N40" s="24">
        <v>818794</v>
      </c>
      <c r="O40" s="24">
        <v>251651</v>
      </c>
      <c r="P40" s="24">
        <v>257005</v>
      </c>
      <c r="Q40" s="24">
        <v>247628</v>
      </c>
      <c r="R40" s="24">
        <v>756284</v>
      </c>
      <c r="S40" s="24"/>
      <c r="T40" s="24"/>
      <c r="U40" s="24"/>
      <c r="V40" s="24"/>
      <c r="W40" s="24">
        <v>2211774</v>
      </c>
      <c r="X40" s="24">
        <v>4844556</v>
      </c>
      <c r="Y40" s="24">
        <v>-2632782</v>
      </c>
      <c r="Z40" s="6">
        <v>-54.35</v>
      </c>
      <c r="AA40" s="22">
        <v>6459411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31584522</v>
      </c>
      <c r="D42" s="19">
        <f>SUM(D43:D46)</f>
        <v>0</v>
      </c>
      <c r="E42" s="20">
        <f t="shared" si="8"/>
        <v>32134115</v>
      </c>
      <c r="F42" s="21">
        <f t="shared" si="8"/>
        <v>32939777</v>
      </c>
      <c r="G42" s="21">
        <f t="shared" si="8"/>
        <v>2093572</v>
      </c>
      <c r="H42" s="21">
        <f t="shared" si="8"/>
        <v>2157227</v>
      </c>
      <c r="I42" s="21">
        <f t="shared" si="8"/>
        <v>1875441</v>
      </c>
      <c r="J42" s="21">
        <f t="shared" si="8"/>
        <v>6126240</v>
      </c>
      <c r="K42" s="21">
        <f t="shared" si="8"/>
        <v>2099215</v>
      </c>
      <c r="L42" s="21">
        <f t="shared" si="8"/>
        <v>1775677</v>
      </c>
      <c r="M42" s="21">
        <f t="shared" si="8"/>
        <v>781402</v>
      </c>
      <c r="N42" s="21">
        <f t="shared" si="8"/>
        <v>4656294</v>
      </c>
      <c r="O42" s="21">
        <f t="shared" si="8"/>
        <v>514141</v>
      </c>
      <c r="P42" s="21">
        <f t="shared" si="8"/>
        <v>1707720</v>
      </c>
      <c r="Q42" s="21">
        <f t="shared" si="8"/>
        <v>644369</v>
      </c>
      <c r="R42" s="21">
        <f t="shared" si="8"/>
        <v>2866230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13648764</v>
      </c>
      <c r="X42" s="21">
        <f t="shared" si="8"/>
        <v>24704865</v>
      </c>
      <c r="Y42" s="21">
        <f t="shared" si="8"/>
        <v>-11056101</v>
      </c>
      <c r="Z42" s="4">
        <f>+IF(X42&lt;&gt;0,+(Y42/X42)*100,0)</f>
        <v>-44.752727853400536</v>
      </c>
      <c r="AA42" s="19">
        <f>SUM(AA43:AA46)</f>
        <v>32939777</v>
      </c>
    </row>
    <row r="43" spans="1:27" ht="12.75">
      <c r="A43" s="5" t="s">
        <v>46</v>
      </c>
      <c r="B43" s="3"/>
      <c r="C43" s="22">
        <v>15225467</v>
      </c>
      <c r="D43" s="22"/>
      <c r="E43" s="23">
        <v>20650544</v>
      </c>
      <c r="F43" s="24">
        <v>19724933</v>
      </c>
      <c r="G43" s="24">
        <v>1602088</v>
      </c>
      <c r="H43" s="24">
        <v>1719948</v>
      </c>
      <c r="I43" s="24">
        <v>1414570</v>
      </c>
      <c r="J43" s="24">
        <v>4736606</v>
      </c>
      <c r="K43" s="24">
        <v>1391053</v>
      </c>
      <c r="L43" s="24">
        <v>1247906</v>
      </c>
      <c r="M43" s="24">
        <v>264261</v>
      </c>
      <c r="N43" s="24">
        <v>2903220</v>
      </c>
      <c r="O43" s="24">
        <v>81213</v>
      </c>
      <c r="P43" s="24">
        <v>1196061</v>
      </c>
      <c r="Q43" s="24">
        <v>113651</v>
      </c>
      <c r="R43" s="24">
        <v>1390925</v>
      </c>
      <c r="S43" s="24"/>
      <c r="T43" s="24"/>
      <c r="U43" s="24"/>
      <c r="V43" s="24"/>
      <c r="W43" s="24">
        <v>9030751</v>
      </c>
      <c r="X43" s="24">
        <v>14793696</v>
      </c>
      <c r="Y43" s="24">
        <v>-5762945</v>
      </c>
      <c r="Z43" s="6">
        <v>-38.96</v>
      </c>
      <c r="AA43" s="22">
        <v>19724933</v>
      </c>
    </row>
    <row r="44" spans="1:27" ht="12.75">
      <c r="A44" s="5" t="s">
        <v>47</v>
      </c>
      <c r="B44" s="3"/>
      <c r="C44" s="22">
        <v>10778744</v>
      </c>
      <c r="D44" s="22"/>
      <c r="E44" s="23">
        <v>4285304</v>
      </c>
      <c r="F44" s="24">
        <v>4955304</v>
      </c>
      <c r="G44" s="24">
        <v>193022</v>
      </c>
      <c r="H44" s="24">
        <v>127492</v>
      </c>
      <c r="I44" s="24">
        <v>160920</v>
      </c>
      <c r="J44" s="24">
        <v>481434</v>
      </c>
      <c r="K44" s="24">
        <v>317133</v>
      </c>
      <c r="L44" s="24">
        <v>193081</v>
      </c>
      <c r="M44" s="24">
        <v>223324</v>
      </c>
      <c r="N44" s="24">
        <v>733538</v>
      </c>
      <c r="O44" s="24">
        <v>121279</v>
      </c>
      <c r="P44" s="24">
        <v>183494</v>
      </c>
      <c r="Q44" s="24">
        <v>212649</v>
      </c>
      <c r="R44" s="24">
        <v>517422</v>
      </c>
      <c r="S44" s="24"/>
      <c r="T44" s="24"/>
      <c r="U44" s="24"/>
      <c r="V44" s="24"/>
      <c r="W44" s="24">
        <v>1732394</v>
      </c>
      <c r="X44" s="24">
        <v>3716487</v>
      </c>
      <c r="Y44" s="24">
        <v>-1984093</v>
      </c>
      <c r="Z44" s="6">
        <v>-53.39</v>
      </c>
      <c r="AA44" s="22">
        <v>4955304</v>
      </c>
    </row>
    <row r="45" spans="1:27" ht="12.75">
      <c r="A45" s="5" t="s">
        <v>48</v>
      </c>
      <c r="B45" s="3"/>
      <c r="C45" s="25">
        <v>2125671</v>
      </c>
      <c r="D45" s="25"/>
      <c r="E45" s="26">
        <v>4061196</v>
      </c>
      <c r="F45" s="27">
        <v>4010196</v>
      </c>
      <c r="G45" s="27">
        <v>168729</v>
      </c>
      <c r="H45" s="27">
        <v>178109</v>
      </c>
      <c r="I45" s="27">
        <v>184215</v>
      </c>
      <c r="J45" s="27">
        <v>531053</v>
      </c>
      <c r="K45" s="27">
        <v>247641</v>
      </c>
      <c r="L45" s="27">
        <v>213703</v>
      </c>
      <c r="M45" s="27">
        <v>163074</v>
      </c>
      <c r="N45" s="27">
        <v>624418</v>
      </c>
      <c r="O45" s="27">
        <v>192756</v>
      </c>
      <c r="P45" s="27">
        <v>183136</v>
      </c>
      <c r="Q45" s="27">
        <v>202753</v>
      </c>
      <c r="R45" s="27">
        <v>578645</v>
      </c>
      <c r="S45" s="27"/>
      <c r="T45" s="27"/>
      <c r="U45" s="27"/>
      <c r="V45" s="27"/>
      <c r="W45" s="27">
        <v>1734116</v>
      </c>
      <c r="X45" s="27">
        <v>3007656</v>
      </c>
      <c r="Y45" s="27">
        <v>-1273540</v>
      </c>
      <c r="Z45" s="7">
        <v>-42.34</v>
      </c>
      <c r="AA45" s="25">
        <v>4010196</v>
      </c>
    </row>
    <row r="46" spans="1:27" ht="12.75">
      <c r="A46" s="5" t="s">
        <v>49</v>
      </c>
      <c r="B46" s="3"/>
      <c r="C46" s="22">
        <v>3454640</v>
      </c>
      <c r="D46" s="22"/>
      <c r="E46" s="23">
        <v>3137071</v>
      </c>
      <c r="F46" s="24">
        <v>4249344</v>
      </c>
      <c r="G46" s="24">
        <v>129733</v>
      </c>
      <c r="H46" s="24">
        <v>131678</v>
      </c>
      <c r="I46" s="24">
        <v>115736</v>
      </c>
      <c r="J46" s="24">
        <v>377147</v>
      </c>
      <c r="K46" s="24">
        <v>143388</v>
      </c>
      <c r="L46" s="24">
        <v>120987</v>
      </c>
      <c r="M46" s="24">
        <v>130743</v>
      </c>
      <c r="N46" s="24">
        <v>395118</v>
      </c>
      <c r="O46" s="24">
        <v>118893</v>
      </c>
      <c r="P46" s="24">
        <v>145029</v>
      </c>
      <c r="Q46" s="24">
        <v>115316</v>
      </c>
      <c r="R46" s="24">
        <v>379238</v>
      </c>
      <c r="S46" s="24"/>
      <c r="T46" s="24"/>
      <c r="U46" s="24"/>
      <c r="V46" s="24"/>
      <c r="W46" s="24">
        <v>1151503</v>
      </c>
      <c r="X46" s="24">
        <v>3187026</v>
      </c>
      <c r="Y46" s="24">
        <v>-2035523</v>
      </c>
      <c r="Z46" s="6">
        <v>-63.87</v>
      </c>
      <c r="AA46" s="22">
        <v>4249344</v>
      </c>
    </row>
    <row r="47" spans="1:27" ht="12.75">
      <c r="A47" s="2" t="s">
        <v>50</v>
      </c>
      <c r="B47" s="8" t="s">
        <v>51</v>
      </c>
      <c r="C47" s="19"/>
      <c r="D47" s="19"/>
      <c r="E47" s="20">
        <v>8798</v>
      </c>
      <c r="F47" s="21">
        <v>8798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6597</v>
      </c>
      <c r="Y47" s="21">
        <v>-6597</v>
      </c>
      <c r="Z47" s="4">
        <v>-100</v>
      </c>
      <c r="AA47" s="19">
        <v>8798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75746905</v>
      </c>
      <c r="D48" s="40">
        <f>+D28+D32+D38+D42+D47</f>
        <v>0</v>
      </c>
      <c r="E48" s="41">
        <f t="shared" si="9"/>
        <v>73732689</v>
      </c>
      <c r="F48" s="42">
        <f t="shared" si="9"/>
        <v>72381973</v>
      </c>
      <c r="G48" s="42">
        <f t="shared" si="9"/>
        <v>4679032</v>
      </c>
      <c r="H48" s="42">
        <f t="shared" si="9"/>
        <v>4677669</v>
      </c>
      <c r="I48" s="42">
        <f t="shared" si="9"/>
        <v>4607260</v>
      </c>
      <c r="J48" s="42">
        <f t="shared" si="9"/>
        <v>13963961</v>
      </c>
      <c r="K48" s="42">
        <f t="shared" si="9"/>
        <v>5680186</v>
      </c>
      <c r="L48" s="42">
        <f t="shared" si="9"/>
        <v>4295956</v>
      </c>
      <c r="M48" s="42">
        <f t="shared" si="9"/>
        <v>3947547</v>
      </c>
      <c r="N48" s="42">
        <f t="shared" si="9"/>
        <v>13923689</v>
      </c>
      <c r="O48" s="42">
        <f t="shared" si="9"/>
        <v>2675527</v>
      </c>
      <c r="P48" s="42">
        <f t="shared" si="9"/>
        <v>4324721</v>
      </c>
      <c r="Q48" s="42">
        <f t="shared" si="9"/>
        <v>3084795</v>
      </c>
      <c r="R48" s="42">
        <f t="shared" si="9"/>
        <v>10085043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37972693</v>
      </c>
      <c r="X48" s="42">
        <f t="shared" si="9"/>
        <v>54286443</v>
      </c>
      <c r="Y48" s="42">
        <f t="shared" si="9"/>
        <v>-16313750</v>
      </c>
      <c r="Z48" s="43">
        <f>+IF(X48&lt;&gt;0,+(Y48/X48)*100,0)</f>
        <v>-30.051241338468245</v>
      </c>
      <c r="AA48" s="40">
        <f>+AA28+AA32+AA38+AA42+AA47</f>
        <v>72381973</v>
      </c>
    </row>
    <row r="49" spans="1:27" ht="12.75">
      <c r="A49" s="14" t="s">
        <v>88</v>
      </c>
      <c r="B49" s="15"/>
      <c r="C49" s="44">
        <f aca="true" t="shared" si="10" ref="C49:Y49">+C25-C48</f>
        <v>-19131760</v>
      </c>
      <c r="D49" s="44">
        <f>+D25-D48</f>
        <v>0</v>
      </c>
      <c r="E49" s="45">
        <f t="shared" si="10"/>
        <v>903188</v>
      </c>
      <c r="F49" s="46">
        <f t="shared" si="10"/>
        <v>219348</v>
      </c>
      <c r="G49" s="46">
        <f t="shared" si="10"/>
        <v>27290536</v>
      </c>
      <c r="H49" s="46">
        <f t="shared" si="10"/>
        <v>-5621110</v>
      </c>
      <c r="I49" s="46">
        <f t="shared" si="10"/>
        <v>-2595516</v>
      </c>
      <c r="J49" s="46">
        <f t="shared" si="10"/>
        <v>19073910</v>
      </c>
      <c r="K49" s="46">
        <f t="shared" si="10"/>
        <v>-3228295</v>
      </c>
      <c r="L49" s="46">
        <f t="shared" si="10"/>
        <v>-2310476</v>
      </c>
      <c r="M49" s="46">
        <f t="shared" si="10"/>
        <v>1697115</v>
      </c>
      <c r="N49" s="46">
        <f t="shared" si="10"/>
        <v>-3841656</v>
      </c>
      <c r="O49" s="46">
        <f t="shared" si="10"/>
        <v>-447738</v>
      </c>
      <c r="P49" s="46">
        <f t="shared" si="10"/>
        <v>-2459219</v>
      </c>
      <c r="Q49" s="46">
        <f t="shared" si="10"/>
        <v>1122875</v>
      </c>
      <c r="R49" s="46">
        <f t="shared" si="10"/>
        <v>-1784082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13448172</v>
      </c>
      <c r="X49" s="46">
        <f>IF(F25=F48,0,X25-X48)</f>
        <v>164529</v>
      </c>
      <c r="Y49" s="46">
        <f t="shared" si="10"/>
        <v>13283643</v>
      </c>
      <c r="Z49" s="47">
        <f>+IF(X49&lt;&gt;0,+(Y49/X49)*100,0)</f>
        <v>8073.739583903142</v>
      </c>
      <c r="AA49" s="44">
        <f>+AA25-AA48</f>
        <v>219348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109433606</v>
      </c>
      <c r="D5" s="19">
        <f>SUM(D6:D8)</f>
        <v>0</v>
      </c>
      <c r="E5" s="20">
        <f t="shared" si="0"/>
        <v>109656125</v>
      </c>
      <c r="F5" s="21">
        <f t="shared" si="0"/>
        <v>104590146</v>
      </c>
      <c r="G5" s="21">
        <f t="shared" si="0"/>
        <v>71397146</v>
      </c>
      <c r="H5" s="21">
        <f t="shared" si="0"/>
        <v>3994621</v>
      </c>
      <c r="I5" s="21">
        <f t="shared" si="0"/>
        <v>1327924</v>
      </c>
      <c r="J5" s="21">
        <f t="shared" si="0"/>
        <v>76719691</v>
      </c>
      <c r="K5" s="21">
        <f t="shared" si="0"/>
        <v>2065259</v>
      </c>
      <c r="L5" s="21">
        <f t="shared" si="0"/>
        <v>1921287</v>
      </c>
      <c r="M5" s="21">
        <f t="shared" si="0"/>
        <v>16706386</v>
      </c>
      <c r="N5" s="21">
        <f t="shared" si="0"/>
        <v>20692932</v>
      </c>
      <c r="O5" s="21">
        <f t="shared" si="0"/>
        <v>1348843</v>
      </c>
      <c r="P5" s="21">
        <f t="shared" si="0"/>
        <v>1704444</v>
      </c>
      <c r="Q5" s="21">
        <f t="shared" si="0"/>
        <v>13333851</v>
      </c>
      <c r="R5" s="21">
        <f t="shared" si="0"/>
        <v>16387138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113799761</v>
      </c>
      <c r="X5" s="21">
        <f t="shared" si="0"/>
        <v>101001391</v>
      </c>
      <c r="Y5" s="21">
        <f t="shared" si="0"/>
        <v>12798370</v>
      </c>
      <c r="Z5" s="4">
        <f>+IF(X5&lt;&gt;0,+(Y5/X5)*100,0)</f>
        <v>12.671478950225548</v>
      </c>
      <c r="AA5" s="19">
        <f>SUM(AA6:AA8)</f>
        <v>104590146</v>
      </c>
    </row>
    <row r="6" spans="1:27" ht="12.75">
      <c r="A6" s="5" t="s">
        <v>32</v>
      </c>
      <c r="B6" s="3"/>
      <c r="C6" s="22">
        <v>1501883</v>
      </c>
      <c r="D6" s="22"/>
      <c r="E6" s="23">
        <v>1773365</v>
      </c>
      <c r="F6" s="24">
        <v>1773365</v>
      </c>
      <c r="G6" s="24">
        <v>36138</v>
      </c>
      <c r="H6" s="24">
        <v>288628</v>
      </c>
      <c r="I6" s="24">
        <v>87903</v>
      </c>
      <c r="J6" s="24">
        <v>412669</v>
      </c>
      <c r="K6" s="24">
        <v>422325</v>
      </c>
      <c r="L6" s="24">
        <v>521206</v>
      </c>
      <c r="M6" s="24">
        <v>249315</v>
      </c>
      <c r="N6" s="24">
        <v>1192846</v>
      </c>
      <c r="O6" s="24">
        <v>46800</v>
      </c>
      <c r="P6" s="24">
        <v>368186</v>
      </c>
      <c r="Q6" s="24">
        <v>42377</v>
      </c>
      <c r="R6" s="24">
        <v>457363</v>
      </c>
      <c r="S6" s="24"/>
      <c r="T6" s="24"/>
      <c r="U6" s="24"/>
      <c r="V6" s="24"/>
      <c r="W6" s="24">
        <v>2062878</v>
      </c>
      <c r="X6" s="24">
        <v>1689440</v>
      </c>
      <c r="Y6" s="24">
        <v>373438</v>
      </c>
      <c r="Z6" s="6">
        <v>22.1</v>
      </c>
      <c r="AA6" s="22">
        <v>1773365</v>
      </c>
    </row>
    <row r="7" spans="1:27" ht="12.75">
      <c r="A7" s="5" t="s">
        <v>33</v>
      </c>
      <c r="B7" s="3"/>
      <c r="C7" s="25">
        <v>107931723</v>
      </c>
      <c r="D7" s="25"/>
      <c r="E7" s="26">
        <v>107882760</v>
      </c>
      <c r="F7" s="27">
        <v>102816781</v>
      </c>
      <c r="G7" s="27">
        <v>71361008</v>
      </c>
      <c r="H7" s="27">
        <v>3705993</v>
      </c>
      <c r="I7" s="27">
        <v>1240021</v>
      </c>
      <c r="J7" s="27">
        <v>76307022</v>
      </c>
      <c r="K7" s="27">
        <v>1642934</v>
      </c>
      <c r="L7" s="27">
        <v>1400081</v>
      </c>
      <c r="M7" s="27">
        <v>16457071</v>
      </c>
      <c r="N7" s="27">
        <v>19500086</v>
      </c>
      <c r="O7" s="27">
        <v>1302043</v>
      </c>
      <c r="P7" s="27">
        <v>1336258</v>
      </c>
      <c r="Q7" s="27">
        <v>13291474</v>
      </c>
      <c r="R7" s="27">
        <v>15929775</v>
      </c>
      <c r="S7" s="27"/>
      <c r="T7" s="27"/>
      <c r="U7" s="27"/>
      <c r="V7" s="27"/>
      <c r="W7" s="27">
        <v>111736883</v>
      </c>
      <c r="X7" s="27">
        <v>99311951</v>
      </c>
      <c r="Y7" s="27">
        <v>12424932</v>
      </c>
      <c r="Z7" s="7">
        <v>12.51</v>
      </c>
      <c r="AA7" s="25">
        <v>102816781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2084244</v>
      </c>
      <c r="D9" s="19">
        <f>SUM(D10:D14)</f>
        <v>0</v>
      </c>
      <c r="E9" s="20">
        <f t="shared" si="1"/>
        <v>3789190</v>
      </c>
      <c r="F9" s="21">
        <f t="shared" si="1"/>
        <v>3734988</v>
      </c>
      <c r="G9" s="21">
        <f t="shared" si="1"/>
        <v>301897</v>
      </c>
      <c r="H9" s="21">
        <f t="shared" si="1"/>
        <v>77308</v>
      </c>
      <c r="I9" s="21">
        <f t="shared" si="1"/>
        <v>91239</v>
      </c>
      <c r="J9" s="21">
        <f t="shared" si="1"/>
        <v>470444</v>
      </c>
      <c r="K9" s="21">
        <f t="shared" si="1"/>
        <v>511799</v>
      </c>
      <c r="L9" s="21">
        <f t="shared" si="1"/>
        <v>84814</v>
      </c>
      <c r="M9" s="21">
        <f t="shared" si="1"/>
        <v>350767</v>
      </c>
      <c r="N9" s="21">
        <f t="shared" si="1"/>
        <v>947380</v>
      </c>
      <c r="O9" s="21">
        <f t="shared" si="1"/>
        <v>88145</v>
      </c>
      <c r="P9" s="21">
        <f t="shared" si="1"/>
        <v>82558</v>
      </c>
      <c r="Q9" s="21">
        <f t="shared" si="1"/>
        <v>79766</v>
      </c>
      <c r="R9" s="21">
        <f t="shared" si="1"/>
        <v>250469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1668293</v>
      </c>
      <c r="X9" s="21">
        <f t="shared" si="1"/>
        <v>2576412</v>
      </c>
      <c r="Y9" s="21">
        <f t="shared" si="1"/>
        <v>-908119</v>
      </c>
      <c r="Z9" s="4">
        <f>+IF(X9&lt;&gt;0,+(Y9/X9)*100,0)</f>
        <v>-35.24742937076834</v>
      </c>
      <c r="AA9" s="19">
        <f>SUM(AA10:AA14)</f>
        <v>3734988</v>
      </c>
    </row>
    <row r="10" spans="1:27" ht="12.75">
      <c r="A10" s="5" t="s">
        <v>36</v>
      </c>
      <c r="B10" s="3"/>
      <c r="C10" s="22">
        <v>2034694</v>
      </c>
      <c r="D10" s="22"/>
      <c r="E10" s="23">
        <v>2463021</v>
      </c>
      <c r="F10" s="24">
        <v>2408819</v>
      </c>
      <c r="G10" s="24">
        <v>297659</v>
      </c>
      <c r="H10" s="24">
        <v>91762</v>
      </c>
      <c r="I10" s="24">
        <v>94373</v>
      </c>
      <c r="J10" s="24">
        <v>483794</v>
      </c>
      <c r="K10" s="24">
        <v>507526</v>
      </c>
      <c r="L10" s="24">
        <v>89627</v>
      </c>
      <c r="M10" s="24">
        <v>354962</v>
      </c>
      <c r="N10" s="24">
        <v>952115</v>
      </c>
      <c r="O10" s="24">
        <v>82713</v>
      </c>
      <c r="P10" s="24">
        <v>85230</v>
      </c>
      <c r="Q10" s="24">
        <v>84248</v>
      </c>
      <c r="R10" s="24">
        <v>252191</v>
      </c>
      <c r="S10" s="24"/>
      <c r="T10" s="24"/>
      <c r="U10" s="24"/>
      <c r="V10" s="24"/>
      <c r="W10" s="24">
        <v>1688100</v>
      </c>
      <c r="X10" s="24">
        <v>1922365</v>
      </c>
      <c r="Y10" s="24">
        <v>-234265</v>
      </c>
      <c r="Z10" s="6">
        <v>-12.19</v>
      </c>
      <c r="AA10" s="22">
        <v>2408819</v>
      </c>
    </row>
    <row r="11" spans="1:27" ht="12.75">
      <c r="A11" s="5" t="s">
        <v>37</v>
      </c>
      <c r="B11" s="3"/>
      <c r="C11" s="22">
        <v>49550</v>
      </c>
      <c r="D11" s="22"/>
      <c r="E11" s="23">
        <v>38169</v>
      </c>
      <c r="F11" s="24">
        <v>38169</v>
      </c>
      <c r="G11" s="24">
        <v>4238</v>
      </c>
      <c r="H11" s="24">
        <v>-14454</v>
      </c>
      <c r="I11" s="24">
        <v>-3134</v>
      </c>
      <c r="J11" s="24">
        <v>-13350</v>
      </c>
      <c r="K11" s="24">
        <v>4273</v>
      </c>
      <c r="L11" s="24">
        <v>-4813</v>
      </c>
      <c r="M11" s="24">
        <v>-4195</v>
      </c>
      <c r="N11" s="24">
        <v>-4735</v>
      </c>
      <c r="O11" s="24">
        <v>5432</v>
      </c>
      <c r="P11" s="24">
        <v>-2672</v>
      </c>
      <c r="Q11" s="24">
        <v>-4482</v>
      </c>
      <c r="R11" s="24">
        <v>-1722</v>
      </c>
      <c r="S11" s="24"/>
      <c r="T11" s="24"/>
      <c r="U11" s="24"/>
      <c r="V11" s="24"/>
      <c r="W11" s="24">
        <v>-19807</v>
      </c>
      <c r="X11" s="24">
        <v>10046</v>
      </c>
      <c r="Y11" s="24">
        <v>-29853</v>
      </c>
      <c r="Z11" s="6">
        <v>-297.16</v>
      </c>
      <c r="AA11" s="22">
        <v>38169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1288000</v>
      </c>
      <c r="F13" s="24">
        <v>1288000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644001</v>
      </c>
      <c r="Y13" s="24">
        <v>-644001</v>
      </c>
      <c r="Z13" s="6">
        <v>-100</v>
      </c>
      <c r="AA13" s="22">
        <v>1288000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1493765</v>
      </c>
      <c r="D15" s="19">
        <f>SUM(D16:D18)</f>
        <v>0</v>
      </c>
      <c r="E15" s="20">
        <f t="shared" si="2"/>
        <v>7100909</v>
      </c>
      <c r="F15" s="21">
        <f t="shared" si="2"/>
        <v>7100909</v>
      </c>
      <c r="G15" s="21">
        <f t="shared" si="2"/>
        <v>126726</v>
      </c>
      <c r="H15" s="21">
        <f t="shared" si="2"/>
        <v>115100</v>
      </c>
      <c r="I15" s="21">
        <f t="shared" si="2"/>
        <v>119146</v>
      </c>
      <c r="J15" s="21">
        <f t="shared" si="2"/>
        <v>360972</v>
      </c>
      <c r="K15" s="21">
        <f t="shared" si="2"/>
        <v>120084</v>
      </c>
      <c r="L15" s="21">
        <f t="shared" si="2"/>
        <v>118334</v>
      </c>
      <c r="M15" s="21">
        <f t="shared" si="2"/>
        <v>87641</v>
      </c>
      <c r="N15" s="21">
        <f t="shared" si="2"/>
        <v>326059</v>
      </c>
      <c r="O15" s="21">
        <f t="shared" si="2"/>
        <v>102911</v>
      </c>
      <c r="P15" s="21">
        <f t="shared" si="2"/>
        <v>91555</v>
      </c>
      <c r="Q15" s="21">
        <f t="shared" si="2"/>
        <v>93801</v>
      </c>
      <c r="R15" s="21">
        <f t="shared" si="2"/>
        <v>288267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975298</v>
      </c>
      <c r="X15" s="21">
        <f t="shared" si="2"/>
        <v>3893971</v>
      </c>
      <c r="Y15" s="21">
        <f t="shared" si="2"/>
        <v>-2918673</v>
      </c>
      <c r="Z15" s="4">
        <f>+IF(X15&lt;&gt;0,+(Y15/X15)*100,0)</f>
        <v>-74.95363987045614</v>
      </c>
      <c r="AA15" s="19">
        <f>SUM(AA16:AA18)</f>
        <v>7100909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1493765</v>
      </c>
      <c r="D17" s="22"/>
      <c r="E17" s="23">
        <v>7100909</v>
      </c>
      <c r="F17" s="24">
        <v>7100909</v>
      </c>
      <c r="G17" s="24">
        <v>126726</v>
      </c>
      <c r="H17" s="24">
        <v>115100</v>
      </c>
      <c r="I17" s="24">
        <v>119146</v>
      </c>
      <c r="J17" s="24">
        <v>360972</v>
      </c>
      <c r="K17" s="24">
        <v>120084</v>
      </c>
      <c r="L17" s="24">
        <v>118334</v>
      </c>
      <c r="M17" s="24">
        <v>87641</v>
      </c>
      <c r="N17" s="24">
        <v>326059</v>
      </c>
      <c r="O17" s="24">
        <v>102911</v>
      </c>
      <c r="P17" s="24">
        <v>91555</v>
      </c>
      <c r="Q17" s="24">
        <v>93801</v>
      </c>
      <c r="R17" s="24">
        <v>288267</v>
      </c>
      <c r="S17" s="24"/>
      <c r="T17" s="24"/>
      <c r="U17" s="24"/>
      <c r="V17" s="24"/>
      <c r="W17" s="24">
        <v>975298</v>
      </c>
      <c r="X17" s="24">
        <v>3893971</v>
      </c>
      <c r="Y17" s="24">
        <v>-2918673</v>
      </c>
      <c r="Z17" s="6">
        <v>-74.95</v>
      </c>
      <c r="AA17" s="22">
        <v>7100909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133558802</v>
      </c>
      <c r="D19" s="19">
        <f>SUM(D20:D23)</f>
        <v>0</v>
      </c>
      <c r="E19" s="20">
        <f t="shared" si="3"/>
        <v>187221408</v>
      </c>
      <c r="F19" s="21">
        <f t="shared" si="3"/>
        <v>185096408</v>
      </c>
      <c r="G19" s="21">
        <f t="shared" si="3"/>
        <v>14728392</v>
      </c>
      <c r="H19" s="21">
        <f t="shared" si="3"/>
        <v>12211386</v>
      </c>
      <c r="I19" s="21">
        <f t="shared" si="3"/>
        <v>11905782</v>
      </c>
      <c r="J19" s="21">
        <f t="shared" si="3"/>
        <v>38845560</v>
      </c>
      <c r="K19" s="21">
        <f t="shared" si="3"/>
        <v>14327229</v>
      </c>
      <c r="L19" s="21">
        <f t="shared" si="3"/>
        <v>12190389</v>
      </c>
      <c r="M19" s="21">
        <f t="shared" si="3"/>
        <v>14951644</v>
      </c>
      <c r="N19" s="21">
        <f t="shared" si="3"/>
        <v>41469262</v>
      </c>
      <c r="O19" s="21">
        <f t="shared" si="3"/>
        <v>12260941</v>
      </c>
      <c r="P19" s="21">
        <f t="shared" si="3"/>
        <v>12038672</v>
      </c>
      <c r="Q19" s="21">
        <f t="shared" si="3"/>
        <v>12735187</v>
      </c>
      <c r="R19" s="21">
        <f t="shared" si="3"/>
        <v>37034800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117349622</v>
      </c>
      <c r="X19" s="21">
        <f t="shared" si="3"/>
        <v>131387648</v>
      </c>
      <c r="Y19" s="21">
        <f t="shared" si="3"/>
        <v>-14038026</v>
      </c>
      <c r="Z19" s="4">
        <f>+IF(X19&lt;&gt;0,+(Y19/X19)*100,0)</f>
        <v>-10.684433593026949</v>
      </c>
      <c r="AA19" s="19">
        <f>SUM(AA20:AA23)</f>
        <v>185096408</v>
      </c>
    </row>
    <row r="20" spans="1:27" ht="12.75">
      <c r="A20" s="5" t="s">
        <v>46</v>
      </c>
      <c r="B20" s="3"/>
      <c r="C20" s="22">
        <v>80167315</v>
      </c>
      <c r="D20" s="22"/>
      <c r="E20" s="23">
        <v>99399744</v>
      </c>
      <c r="F20" s="24">
        <v>95399744</v>
      </c>
      <c r="G20" s="24">
        <v>8863384</v>
      </c>
      <c r="H20" s="24">
        <v>7832906</v>
      </c>
      <c r="I20" s="24">
        <v>7487630</v>
      </c>
      <c r="J20" s="24">
        <v>24183920</v>
      </c>
      <c r="K20" s="24">
        <v>7419320</v>
      </c>
      <c r="L20" s="24">
        <v>6962690</v>
      </c>
      <c r="M20" s="24">
        <v>6633912</v>
      </c>
      <c r="N20" s="24">
        <v>21015922</v>
      </c>
      <c r="O20" s="24">
        <v>6973019</v>
      </c>
      <c r="P20" s="24">
        <v>7051571</v>
      </c>
      <c r="Q20" s="24">
        <v>7748687</v>
      </c>
      <c r="R20" s="24">
        <v>21773277</v>
      </c>
      <c r="S20" s="24"/>
      <c r="T20" s="24"/>
      <c r="U20" s="24"/>
      <c r="V20" s="24"/>
      <c r="W20" s="24">
        <v>66973119</v>
      </c>
      <c r="X20" s="24">
        <v>69688669</v>
      </c>
      <c r="Y20" s="24">
        <v>-2715550</v>
      </c>
      <c r="Z20" s="6">
        <v>-3.9</v>
      </c>
      <c r="AA20" s="22">
        <v>95399744</v>
      </c>
    </row>
    <row r="21" spans="1:27" ht="12.75">
      <c r="A21" s="5" t="s">
        <v>47</v>
      </c>
      <c r="B21" s="3"/>
      <c r="C21" s="22">
        <v>29288842</v>
      </c>
      <c r="D21" s="22"/>
      <c r="E21" s="23">
        <v>45124375</v>
      </c>
      <c r="F21" s="24">
        <v>46999375</v>
      </c>
      <c r="G21" s="24">
        <v>3706502</v>
      </c>
      <c r="H21" s="24">
        <v>2257233</v>
      </c>
      <c r="I21" s="24">
        <v>2369833</v>
      </c>
      <c r="J21" s="24">
        <v>8333568</v>
      </c>
      <c r="K21" s="24">
        <v>3217538</v>
      </c>
      <c r="L21" s="24">
        <v>3165840</v>
      </c>
      <c r="M21" s="24">
        <v>2948658</v>
      </c>
      <c r="N21" s="24">
        <v>9332036</v>
      </c>
      <c r="O21" s="24">
        <v>3226477</v>
      </c>
      <c r="P21" s="24">
        <v>2934021</v>
      </c>
      <c r="Q21" s="24">
        <v>2895937</v>
      </c>
      <c r="R21" s="24">
        <v>9056435</v>
      </c>
      <c r="S21" s="24"/>
      <c r="T21" s="24"/>
      <c r="U21" s="24"/>
      <c r="V21" s="24"/>
      <c r="W21" s="24">
        <v>26722039</v>
      </c>
      <c r="X21" s="24">
        <v>31625636</v>
      </c>
      <c r="Y21" s="24">
        <v>-4903597</v>
      </c>
      <c r="Z21" s="6">
        <v>-15.51</v>
      </c>
      <c r="AA21" s="22">
        <v>46999375</v>
      </c>
    </row>
    <row r="22" spans="1:27" ht="12.75">
      <c r="A22" s="5" t="s">
        <v>48</v>
      </c>
      <c r="B22" s="3"/>
      <c r="C22" s="25">
        <v>11019820</v>
      </c>
      <c r="D22" s="25"/>
      <c r="E22" s="26">
        <v>28342110</v>
      </c>
      <c r="F22" s="27">
        <v>28342110</v>
      </c>
      <c r="G22" s="27">
        <v>975520</v>
      </c>
      <c r="H22" s="27">
        <v>972205</v>
      </c>
      <c r="I22" s="27">
        <v>932196</v>
      </c>
      <c r="J22" s="27">
        <v>2879921</v>
      </c>
      <c r="K22" s="27">
        <v>2566578</v>
      </c>
      <c r="L22" s="27">
        <v>932082</v>
      </c>
      <c r="M22" s="27">
        <v>4239557</v>
      </c>
      <c r="N22" s="27">
        <v>7738217</v>
      </c>
      <c r="O22" s="27">
        <v>931278</v>
      </c>
      <c r="P22" s="27">
        <v>937972</v>
      </c>
      <c r="Q22" s="27">
        <v>970986</v>
      </c>
      <c r="R22" s="27">
        <v>2840236</v>
      </c>
      <c r="S22" s="27"/>
      <c r="T22" s="27"/>
      <c r="U22" s="27"/>
      <c r="V22" s="27"/>
      <c r="W22" s="27">
        <v>13458374</v>
      </c>
      <c r="X22" s="27">
        <v>19480130</v>
      </c>
      <c r="Y22" s="27">
        <v>-6021756</v>
      </c>
      <c r="Z22" s="7">
        <v>-30.91</v>
      </c>
      <c r="AA22" s="25">
        <v>28342110</v>
      </c>
    </row>
    <row r="23" spans="1:27" ht="12.75">
      <c r="A23" s="5" t="s">
        <v>49</v>
      </c>
      <c r="B23" s="3"/>
      <c r="C23" s="22">
        <v>13082825</v>
      </c>
      <c r="D23" s="22"/>
      <c r="E23" s="23">
        <v>14355179</v>
      </c>
      <c r="F23" s="24">
        <v>14355179</v>
      </c>
      <c r="G23" s="24">
        <v>1182986</v>
      </c>
      <c r="H23" s="24">
        <v>1149042</v>
      </c>
      <c r="I23" s="24">
        <v>1116123</v>
      </c>
      <c r="J23" s="24">
        <v>3448151</v>
      </c>
      <c r="K23" s="24">
        <v>1123793</v>
      </c>
      <c r="L23" s="24">
        <v>1129777</v>
      </c>
      <c r="M23" s="24">
        <v>1129517</v>
      </c>
      <c r="N23" s="24">
        <v>3383087</v>
      </c>
      <c r="O23" s="24">
        <v>1130167</v>
      </c>
      <c r="P23" s="24">
        <v>1115108</v>
      </c>
      <c r="Q23" s="24">
        <v>1119577</v>
      </c>
      <c r="R23" s="24">
        <v>3364852</v>
      </c>
      <c r="S23" s="24"/>
      <c r="T23" s="24"/>
      <c r="U23" s="24"/>
      <c r="V23" s="24"/>
      <c r="W23" s="24">
        <v>10196090</v>
      </c>
      <c r="X23" s="24">
        <v>10593213</v>
      </c>
      <c r="Y23" s="24">
        <v>-397123</v>
      </c>
      <c r="Z23" s="6">
        <v>-3.75</v>
      </c>
      <c r="AA23" s="22">
        <v>14355179</v>
      </c>
    </row>
    <row r="24" spans="1:27" ht="12.75">
      <c r="A24" s="2" t="s">
        <v>50</v>
      </c>
      <c r="B24" s="8" t="s">
        <v>51</v>
      </c>
      <c r="C24" s="19">
        <v>87853</v>
      </c>
      <c r="D24" s="19"/>
      <c r="E24" s="20">
        <v>81221</v>
      </c>
      <c r="F24" s="21">
        <v>43146</v>
      </c>
      <c r="G24" s="21">
        <v>6094</v>
      </c>
      <c r="H24" s="21">
        <v>2284</v>
      </c>
      <c r="I24" s="21">
        <v>2906</v>
      </c>
      <c r="J24" s="21">
        <v>11284</v>
      </c>
      <c r="K24" s="21">
        <v>838</v>
      </c>
      <c r="L24" s="21">
        <v>-65</v>
      </c>
      <c r="M24" s="21">
        <v>7479</v>
      </c>
      <c r="N24" s="21">
        <v>8252</v>
      </c>
      <c r="O24" s="21">
        <v>-1416</v>
      </c>
      <c r="P24" s="21">
        <v>1422</v>
      </c>
      <c r="Q24" s="21">
        <v>-879</v>
      </c>
      <c r="R24" s="21">
        <v>-873</v>
      </c>
      <c r="S24" s="21"/>
      <c r="T24" s="21"/>
      <c r="U24" s="21"/>
      <c r="V24" s="21"/>
      <c r="W24" s="21">
        <v>18663</v>
      </c>
      <c r="X24" s="21">
        <v>31341</v>
      </c>
      <c r="Y24" s="21">
        <v>-12678</v>
      </c>
      <c r="Z24" s="4">
        <v>-40.45</v>
      </c>
      <c r="AA24" s="19">
        <v>43146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246658270</v>
      </c>
      <c r="D25" s="40">
        <f>+D5+D9+D15+D19+D24</f>
        <v>0</v>
      </c>
      <c r="E25" s="41">
        <f t="shared" si="4"/>
        <v>307848853</v>
      </c>
      <c r="F25" s="42">
        <f t="shared" si="4"/>
        <v>300565597</v>
      </c>
      <c r="G25" s="42">
        <f t="shared" si="4"/>
        <v>86560255</v>
      </c>
      <c r="H25" s="42">
        <f t="shared" si="4"/>
        <v>16400699</v>
      </c>
      <c r="I25" s="42">
        <f t="shared" si="4"/>
        <v>13446997</v>
      </c>
      <c r="J25" s="42">
        <f t="shared" si="4"/>
        <v>116407951</v>
      </c>
      <c r="K25" s="42">
        <f t="shared" si="4"/>
        <v>17025209</v>
      </c>
      <c r="L25" s="42">
        <f t="shared" si="4"/>
        <v>14314759</v>
      </c>
      <c r="M25" s="42">
        <f t="shared" si="4"/>
        <v>32103917</v>
      </c>
      <c r="N25" s="42">
        <f t="shared" si="4"/>
        <v>63443885</v>
      </c>
      <c r="O25" s="42">
        <f t="shared" si="4"/>
        <v>13799424</v>
      </c>
      <c r="P25" s="42">
        <f t="shared" si="4"/>
        <v>13918651</v>
      </c>
      <c r="Q25" s="42">
        <f t="shared" si="4"/>
        <v>26241726</v>
      </c>
      <c r="R25" s="42">
        <f t="shared" si="4"/>
        <v>53959801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233811637</v>
      </c>
      <c r="X25" s="42">
        <f t="shared" si="4"/>
        <v>238890763</v>
      </c>
      <c r="Y25" s="42">
        <f t="shared" si="4"/>
        <v>-5079126</v>
      </c>
      <c r="Z25" s="43">
        <f>+IF(X25&lt;&gt;0,+(Y25/X25)*100,0)</f>
        <v>-2.126129087711943</v>
      </c>
      <c r="AA25" s="40">
        <f>+AA5+AA9+AA15+AA19+AA24</f>
        <v>300565597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88531958</v>
      </c>
      <c r="D28" s="19">
        <f>SUM(D29:D31)</f>
        <v>0</v>
      </c>
      <c r="E28" s="20">
        <f t="shared" si="5"/>
        <v>122718610</v>
      </c>
      <c r="F28" s="21">
        <f t="shared" si="5"/>
        <v>113936070</v>
      </c>
      <c r="G28" s="21">
        <f t="shared" si="5"/>
        <v>7014575</v>
      </c>
      <c r="H28" s="21">
        <f t="shared" si="5"/>
        <v>7522800</v>
      </c>
      <c r="I28" s="21">
        <f t="shared" si="5"/>
        <v>7961514</v>
      </c>
      <c r="J28" s="21">
        <f t="shared" si="5"/>
        <v>22498889</v>
      </c>
      <c r="K28" s="21">
        <f t="shared" si="5"/>
        <v>7345046</v>
      </c>
      <c r="L28" s="21">
        <f t="shared" si="5"/>
        <v>8517764</v>
      </c>
      <c r="M28" s="21">
        <f t="shared" si="5"/>
        <v>9243267</v>
      </c>
      <c r="N28" s="21">
        <f t="shared" si="5"/>
        <v>25106077</v>
      </c>
      <c r="O28" s="21">
        <f t="shared" si="5"/>
        <v>8345504</v>
      </c>
      <c r="P28" s="21">
        <f t="shared" si="5"/>
        <v>6591299</v>
      </c>
      <c r="Q28" s="21">
        <f t="shared" si="5"/>
        <v>7170492</v>
      </c>
      <c r="R28" s="21">
        <f t="shared" si="5"/>
        <v>22107295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69712261</v>
      </c>
      <c r="X28" s="21">
        <f t="shared" si="5"/>
        <v>80770574</v>
      </c>
      <c r="Y28" s="21">
        <f t="shared" si="5"/>
        <v>-11058313</v>
      </c>
      <c r="Z28" s="4">
        <f>+IF(X28&lt;&gt;0,+(Y28/X28)*100,0)</f>
        <v>-13.691016978534782</v>
      </c>
      <c r="AA28" s="19">
        <f>SUM(AA29:AA31)</f>
        <v>113936070</v>
      </c>
    </row>
    <row r="29" spans="1:27" ht="12.75">
      <c r="A29" s="5" t="s">
        <v>32</v>
      </c>
      <c r="B29" s="3"/>
      <c r="C29" s="22">
        <v>20377825</v>
      </c>
      <c r="D29" s="22"/>
      <c r="E29" s="23">
        <v>20793543</v>
      </c>
      <c r="F29" s="24">
        <v>19839960</v>
      </c>
      <c r="G29" s="24">
        <v>1543235</v>
      </c>
      <c r="H29" s="24">
        <v>1423399</v>
      </c>
      <c r="I29" s="24">
        <v>1859352</v>
      </c>
      <c r="J29" s="24">
        <v>4825986</v>
      </c>
      <c r="K29" s="24">
        <v>1729866</v>
      </c>
      <c r="L29" s="24">
        <v>1787884</v>
      </c>
      <c r="M29" s="24">
        <v>1523718</v>
      </c>
      <c r="N29" s="24">
        <v>5041468</v>
      </c>
      <c r="O29" s="24">
        <v>1743569</v>
      </c>
      <c r="P29" s="24">
        <v>1515887</v>
      </c>
      <c r="Q29" s="24">
        <v>1468181</v>
      </c>
      <c r="R29" s="24">
        <v>4727637</v>
      </c>
      <c r="S29" s="24"/>
      <c r="T29" s="24"/>
      <c r="U29" s="24"/>
      <c r="V29" s="24"/>
      <c r="W29" s="24">
        <v>14595091</v>
      </c>
      <c r="X29" s="24">
        <v>14853727</v>
      </c>
      <c r="Y29" s="24">
        <v>-258636</v>
      </c>
      <c r="Z29" s="6">
        <v>-1.74</v>
      </c>
      <c r="AA29" s="22">
        <v>19839960</v>
      </c>
    </row>
    <row r="30" spans="1:27" ht="12.75">
      <c r="A30" s="5" t="s">
        <v>33</v>
      </c>
      <c r="B30" s="3"/>
      <c r="C30" s="25">
        <v>67187345</v>
      </c>
      <c r="D30" s="25"/>
      <c r="E30" s="26">
        <v>100632717</v>
      </c>
      <c r="F30" s="27">
        <v>92667547</v>
      </c>
      <c r="G30" s="27">
        <v>5355183</v>
      </c>
      <c r="H30" s="27">
        <v>6003501</v>
      </c>
      <c r="I30" s="27">
        <v>6006262</v>
      </c>
      <c r="J30" s="27">
        <v>17364946</v>
      </c>
      <c r="K30" s="27">
        <v>5519280</v>
      </c>
      <c r="L30" s="27">
        <v>6633980</v>
      </c>
      <c r="M30" s="27">
        <v>7619923</v>
      </c>
      <c r="N30" s="27">
        <v>19773183</v>
      </c>
      <c r="O30" s="27">
        <v>6506035</v>
      </c>
      <c r="P30" s="27">
        <v>4979512</v>
      </c>
      <c r="Q30" s="27">
        <v>5606411</v>
      </c>
      <c r="R30" s="27">
        <v>17091958</v>
      </c>
      <c r="S30" s="27"/>
      <c r="T30" s="27"/>
      <c r="U30" s="27"/>
      <c r="V30" s="27"/>
      <c r="W30" s="27">
        <v>54230087</v>
      </c>
      <c r="X30" s="27">
        <v>64902870</v>
      </c>
      <c r="Y30" s="27">
        <v>-10672783</v>
      </c>
      <c r="Z30" s="7">
        <v>-16.44</v>
      </c>
      <c r="AA30" s="25">
        <v>92667547</v>
      </c>
    </row>
    <row r="31" spans="1:27" ht="12.75">
      <c r="A31" s="5" t="s">
        <v>34</v>
      </c>
      <c r="B31" s="3"/>
      <c r="C31" s="22">
        <v>966788</v>
      </c>
      <c r="D31" s="22"/>
      <c r="E31" s="23">
        <v>1292350</v>
      </c>
      <c r="F31" s="24">
        <v>1428563</v>
      </c>
      <c r="G31" s="24">
        <v>116157</v>
      </c>
      <c r="H31" s="24">
        <v>95900</v>
      </c>
      <c r="I31" s="24">
        <v>95900</v>
      </c>
      <c r="J31" s="24">
        <v>307957</v>
      </c>
      <c r="K31" s="24">
        <v>95900</v>
      </c>
      <c r="L31" s="24">
        <v>95900</v>
      </c>
      <c r="M31" s="24">
        <v>99626</v>
      </c>
      <c r="N31" s="24">
        <v>291426</v>
      </c>
      <c r="O31" s="24">
        <v>95900</v>
      </c>
      <c r="P31" s="24">
        <v>95900</v>
      </c>
      <c r="Q31" s="24">
        <v>95900</v>
      </c>
      <c r="R31" s="24">
        <v>287700</v>
      </c>
      <c r="S31" s="24"/>
      <c r="T31" s="24"/>
      <c r="U31" s="24"/>
      <c r="V31" s="24"/>
      <c r="W31" s="24">
        <v>887083</v>
      </c>
      <c r="X31" s="24">
        <v>1013977</v>
      </c>
      <c r="Y31" s="24">
        <v>-126894</v>
      </c>
      <c r="Z31" s="6">
        <v>-12.51</v>
      </c>
      <c r="AA31" s="22">
        <v>1428563</v>
      </c>
    </row>
    <row r="32" spans="1:27" ht="12.75">
      <c r="A32" s="2" t="s">
        <v>35</v>
      </c>
      <c r="B32" s="3"/>
      <c r="C32" s="19">
        <f aca="true" t="shared" si="6" ref="C32:Y32">SUM(C33:C37)</f>
        <v>9555874</v>
      </c>
      <c r="D32" s="19">
        <f>SUM(D33:D37)</f>
        <v>0</v>
      </c>
      <c r="E32" s="20">
        <f t="shared" si="6"/>
        <v>16389551</v>
      </c>
      <c r="F32" s="21">
        <f t="shared" si="6"/>
        <v>14899747</v>
      </c>
      <c r="G32" s="21">
        <f t="shared" si="6"/>
        <v>685482</v>
      </c>
      <c r="H32" s="21">
        <f t="shared" si="6"/>
        <v>840931</v>
      </c>
      <c r="I32" s="21">
        <f t="shared" si="6"/>
        <v>777716</v>
      </c>
      <c r="J32" s="21">
        <f t="shared" si="6"/>
        <v>2304129</v>
      </c>
      <c r="K32" s="21">
        <f t="shared" si="6"/>
        <v>911167</v>
      </c>
      <c r="L32" s="21">
        <f t="shared" si="6"/>
        <v>767008</v>
      </c>
      <c r="M32" s="21">
        <f t="shared" si="6"/>
        <v>943450</v>
      </c>
      <c r="N32" s="21">
        <f t="shared" si="6"/>
        <v>2621625</v>
      </c>
      <c r="O32" s="21">
        <f t="shared" si="6"/>
        <v>945739</v>
      </c>
      <c r="P32" s="21">
        <f t="shared" si="6"/>
        <v>874257</v>
      </c>
      <c r="Q32" s="21">
        <f t="shared" si="6"/>
        <v>734461</v>
      </c>
      <c r="R32" s="21">
        <f t="shared" si="6"/>
        <v>2554457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7480211</v>
      </c>
      <c r="X32" s="21">
        <f t="shared" si="6"/>
        <v>9912759</v>
      </c>
      <c r="Y32" s="21">
        <f t="shared" si="6"/>
        <v>-2432548</v>
      </c>
      <c r="Z32" s="4">
        <f>+IF(X32&lt;&gt;0,+(Y32/X32)*100,0)</f>
        <v>-24.53956562446439</v>
      </c>
      <c r="AA32" s="19">
        <f>SUM(AA33:AA37)</f>
        <v>14899747</v>
      </c>
    </row>
    <row r="33" spans="1:27" ht="12.75">
      <c r="A33" s="5" t="s">
        <v>36</v>
      </c>
      <c r="B33" s="3"/>
      <c r="C33" s="22">
        <v>4926014</v>
      </c>
      <c r="D33" s="22"/>
      <c r="E33" s="23">
        <v>7800082</v>
      </c>
      <c r="F33" s="24">
        <v>7467336</v>
      </c>
      <c r="G33" s="24">
        <v>358570</v>
      </c>
      <c r="H33" s="24">
        <v>433579</v>
      </c>
      <c r="I33" s="24">
        <v>381473</v>
      </c>
      <c r="J33" s="24">
        <v>1173622</v>
      </c>
      <c r="K33" s="24">
        <v>486680</v>
      </c>
      <c r="L33" s="24">
        <v>422762</v>
      </c>
      <c r="M33" s="24">
        <v>400524</v>
      </c>
      <c r="N33" s="24">
        <v>1309966</v>
      </c>
      <c r="O33" s="24">
        <v>439853</v>
      </c>
      <c r="P33" s="24">
        <v>483397</v>
      </c>
      <c r="Q33" s="24">
        <v>368586</v>
      </c>
      <c r="R33" s="24">
        <v>1291836</v>
      </c>
      <c r="S33" s="24"/>
      <c r="T33" s="24"/>
      <c r="U33" s="24"/>
      <c r="V33" s="24"/>
      <c r="W33" s="24">
        <v>3775424</v>
      </c>
      <c r="X33" s="24">
        <v>4975469</v>
      </c>
      <c r="Y33" s="24">
        <v>-1200045</v>
      </c>
      <c r="Z33" s="6">
        <v>-24.12</v>
      </c>
      <c r="AA33" s="22">
        <v>7467336</v>
      </c>
    </row>
    <row r="34" spans="1:27" ht="12.75">
      <c r="A34" s="5" t="s">
        <v>37</v>
      </c>
      <c r="B34" s="3"/>
      <c r="C34" s="22">
        <v>1952700</v>
      </c>
      <c r="D34" s="22"/>
      <c r="E34" s="23">
        <v>5108603</v>
      </c>
      <c r="F34" s="24">
        <v>4322008</v>
      </c>
      <c r="G34" s="24">
        <v>122707</v>
      </c>
      <c r="H34" s="24">
        <v>207848</v>
      </c>
      <c r="I34" s="24">
        <v>201582</v>
      </c>
      <c r="J34" s="24">
        <v>532137</v>
      </c>
      <c r="K34" s="24">
        <v>161675</v>
      </c>
      <c r="L34" s="24">
        <v>153553</v>
      </c>
      <c r="M34" s="24">
        <v>225122</v>
      </c>
      <c r="N34" s="24">
        <v>540350</v>
      </c>
      <c r="O34" s="24">
        <v>176449</v>
      </c>
      <c r="P34" s="24">
        <v>168677</v>
      </c>
      <c r="Q34" s="24">
        <v>178911</v>
      </c>
      <c r="R34" s="24">
        <v>524037</v>
      </c>
      <c r="S34" s="24"/>
      <c r="T34" s="24"/>
      <c r="U34" s="24"/>
      <c r="V34" s="24"/>
      <c r="W34" s="24">
        <v>1596524</v>
      </c>
      <c r="X34" s="24">
        <v>2697248</v>
      </c>
      <c r="Y34" s="24">
        <v>-1100724</v>
      </c>
      <c r="Z34" s="6">
        <v>-40.81</v>
      </c>
      <c r="AA34" s="22">
        <v>4322008</v>
      </c>
    </row>
    <row r="35" spans="1:27" ht="12.75">
      <c r="A35" s="5" t="s">
        <v>38</v>
      </c>
      <c r="B35" s="3"/>
      <c r="C35" s="22">
        <v>2677160</v>
      </c>
      <c r="D35" s="22"/>
      <c r="E35" s="23">
        <v>3480866</v>
      </c>
      <c r="F35" s="24">
        <v>3110403</v>
      </c>
      <c r="G35" s="24">
        <v>204205</v>
      </c>
      <c r="H35" s="24">
        <v>199504</v>
      </c>
      <c r="I35" s="24">
        <v>194661</v>
      </c>
      <c r="J35" s="24">
        <v>598370</v>
      </c>
      <c r="K35" s="24">
        <v>262812</v>
      </c>
      <c r="L35" s="24">
        <v>190693</v>
      </c>
      <c r="M35" s="24">
        <v>317804</v>
      </c>
      <c r="N35" s="24">
        <v>771309</v>
      </c>
      <c r="O35" s="24">
        <v>329437</v>
      </c>
      <c r="P35" s="24">
        <v>222183</v>
      </c>
      <c r="Q35" s="24">
        <v>186964</v>
      </c>
      <c r="R35" s="24">
        <v>738584</v>
      </c>
      <c r="S35" s="24"/>
      <c r="T35" s="24"/>
      <c r="U35" s="24"/>
      <c r="V35" s="24"/>
      <c r="W35" s="24">
        <v>2108263</v>
      </c>
      <c r="X35" s="24">
        <v>2240042</v>
      </c>
      <c r="Y35" s="24">
        <v>-131779</v>
      </c>
      <c r="Z35" s="6">
        <v>-5.88</v>
      </c>
      <c r="AA35" s="22">
        <v>3110403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12186051</v>
      </c>
      <c r="D38" s="19">
        <f>SUM(D39:D41)</f>
        <v>0</v>
      </c>
      <c r="E38" s="20">
        <f t="shared" si="7"/>
        <v>24710642</v>
      </c>
      <c r="F38" s="21">
        <f t="shared" si="7"/>
        <v>24931219</v>
      </c>
      <c r="G38" s="21">
        <f t="shared" si="7"/>
        <v>1049159</v>
      </c>
      <c r="H38" s="21">
        <f t="shared" si="7"/>
        <v>1055458</v>
      </c>
      <c r="I38" s="21">
        <f t="shared" si="7"/>
        <v>1274912</v>
      </c>
      <c r="J38" s="21">
        <f t="shared" si="7"/>
        <v>3379529</v>
      </c>
      <c r="K38" s="21">
        <f t="shared" si="7"/>
        <v>1128001</v>
      </c>
      <c r="L38" s="21">
        <f t="shared" si="7"/>
        <v>1128468</v>
      </c>
      <c r="M38" s="21">
        <f t="shared" si="7"/>
        <v>1127970</v>
      </c>
      <c r="N38" s="21">
        <f t="shared" si="7"/>
        <v>3384439</v>
      </c>
      <c r="O38" s="21">
        <f t="shared" si="7"/>
        <v>1120297</v>
      </c>
      <c r="P38" s="21">
        <f t="shared" si="7"/>
        <v>1057727</v>
      </c>
      <c r="Q38" s="21">
        <f t="shared" si="7"/>
        <v>1080126</v>
      </c>
      <c r="R38" s="21">
        <f t="shared" si="7"/>
        <v>3258150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10022118</v>
      </c>
      <c r="X38" s="21">
        <f t="shared" si="7"/>
        <v>15847605</v>
      </c>
      <c r="Y38" s="21">
        <f t="shared" si="7"/>
        <v>-5825487</v>
      </c>
      <c r="Z38" s="4">
        <f>+IF(X38&lt;&gt;0,+(Y38/X38)*100,0)</f>
        <v>-36.75941569719841</v>
      </c>
      <c r="AA38" s="19">
        <f>SUM(AA39:AA41)</f>
        <v>24931219</v>
      </c>
    </row>
    <row r="39" spans="1:27" ht="12.75">
      <c r="A39" s="5" t="s">
        <v>42</v>
      </c>
      <c r="B39" s="3"/>
      <c r="C39" s="22">
        <v>1286907</v>
      </c>
      <c r="D39" s="22"/>
      <c r="E39" s="23">
        <v>2019779</v>
      </c>
      <c r="F39" s="24">
        <v>2266480</v>
      </c>
      <c r="G39" s="24">
        <v>131472</v>
      </c>
      <c r="H39" s="24">
        <v>144753</v>
      </c>
      <c r="I39" s="24">
        <v>125791</v>
      </c>
      <c r="J39" s="24">
        <v>402016</v>
      </c>
      <c r="K39" s="24">
        <v>124939</v>
      </c>
      <c r="L39" s="24">
        <v>129452</v>
      </c>
      <c r="M39" s="24">
        <v>101149</v>
      </c>
      <c r="N39" s="24">
        <v>355540</v>
      </c>
      <c r="O39" s="24">
        <v>139742</v>
      </c>
      <c r="P39" s="24">
        <v>105004</v>
      </c>
      <c r="Q39" s="24">
        <v>101184</v>
      </c>
      <c r="R39" s="24">
        <v>345930</v>
      </c>
      <c r="S39" s="24"/>
      <c r="T39" s="24"/>
      <c r="U39" s="24"/>
      <c r="V39" s="24"/>
      <c r="W39" s="24">
        <v>1103486</v>
      </c>
      <c r="X39" s="24">
        <v>1512020</v>
      </c>
      <c r="Y39" s="24">
        <v>-408534</v>
      </c>
      <c r="Z39" s="6">
        <v>-27.02</v>
      </c>
      <c r="AA39" s="22">
        <v>2266480</v>
      </c>
    </row>
    <row r="40" spans="1:27" ht="12.75">
      <c r="A40" s="5" t="s">
        <v>43</v>
      </c>
      <c r="B40" s="3"/>
      <c r="C40" s="22">
        <v>10899144</v>
      </c>
      <c r="D40" s="22"/>
      <c r="E40" s="23">
        <v>22690863</v>
      </c>
      <c r="F40" s="24">
        <v>22664739</v>
      </c>
      <c r="G40" s="24">
        <v>917687</v>
      </c>
      <c r="H40" s="24">
        <v>910705</v>
      </c>
      <c r="I40" s="24">
        <v>1149121</v>
      </c>
      <c r="J40" s="24">
        <v>2977513</v>
      </c>
      <c r="K40" s="24">
        <v>1003062</v>
      </c>
      <c r="L40" s="24">
        <v>999016</v>
      </c>
      <c r="M40" s="24">
        <v>1026821</v>
      </c>
      <c r="N40" s="24">
        <v>3028899</v>
      </c>
      <c r="O40" s="24">
        <v>980555</v>
      </c>
      <c r="P40" s="24">
        <v>952723</v>
      </c>
      <c r="Q40" s="24">
        <v>978942</v>
      </c>
      <c r="R40" s="24">
        <v>2912220</v>
      </c>
      <c r="S40" s="24"/>
      <c r="T40" s="24"/>
      <c r="U40" s="24"/>
      <c r="V40" s="24"/>
      <c r="W40" s="24">
        <v>8918632</v>
      </c>
      <c r="X40" s="24">
        <v>14335585</v>
      </c>
      <c r="Y40" s="24">
        <v>-5416953</v>
      </c>
      <c r="Z40" s="6">
        <v>-37.79</v>
      </c>
      <c r="AA40" s="22">
        <v>22664739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132903012</v>
      </c>
      <c r="D42" s="19">
        <f>SUM(D43:D46)</f>
        <v>0</v>
      </c>
      <c r="E42" s="20">
        <f t="shared" si="8"/>
        <v>184473869</v>
      </c>
      <c r="F42" s="21">
        <f t="shared" si="8"/>
        <v>170520724</v>
      </c>
      <c r="G42" s="21">
        <f t="shared" si="8"/>
        <v>11073546</v>
      </c>
      <c r="H42" s="21">
        <f t="shared" si="8"/>
        <v>18886015</v>
      </c>
      <c r="I42" s="21">
        <f t="shared" si="8"/>
        <v>13564979</v>
      </c>
      <c r="J42" s="21">
        <f t="shared" si="8"/>
        <v>43524540</v>
      </c>
      <c r="K42" s="21">
        <f t="shared" si="8"/>
        <v>3027506</v>
      </c>
      <c r="L42" s="21">
        <f t="shared" si="8"/>
        <v>18832021</v>
      </c>
      <c r="M42" s="21">
        <f t="shared" si="8"/>
        <v>8810142</v>
      </c>
      <c r="N42" s="21">
        <f t="shared" si="8"/>
        <v>30669669</v>
      </c>
      <c r="O42" s="21">
        <f t="shared" si="8"/>
        <v>9172875</v>
      </c>
      <c r="P42" s="21">
        <f t="shared" si="8"/>
        <v>3142117</v>
      </c>
      <c r="Q42" s="21">
        <f t="shared" si="8"/>
        <v>8751850</v>
      </c>
      <c r="R42" s="21">
        <f t="shared" si="8"/>
        <v>21066842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95261051</v>
      </c>
      <c r="X42" s="21">
        <f t="shared" si="8"/>
        <v>122357537</v>
      </c>
      <c r="Y42" s="21">
        <f t="shared" si="8"/>
        <v>-27096486</v>
      </c>
      <c r="Z42" s="4">
        <f>+IF(X42&lt;&gt;0,+(Y42/X42)*100,0)</f>
        <v>-22.14533461882287</v>
      </c>
      <c r="AA42" s="19">
        <f>SUM(AA43:AA46)</f>
        <v>170520724</v>
      </c>
    </row>
    <row r="43" spans="1:27" ht="12.75">
      <c r="A43" s="5" t="s">
        <v>46</v>
      </c>
      <c r="B43" s="3"/>
      <c r="C43" s="22">
        <v>71169823</v>
      </c>
      <c r="D43" s="22"/>
      <c r="E43" s="23">
        <v>105804199</v>
      </c>
      <c r="F43" s="24">
        <v>98101734</v>
      </c>
      <c r="G43" s="24">
        <v>9094983</v>
      </c>
      <c r="H43" s="24">
        <v>10878629</v>
      </c>
      <c r="I43" s="24">
        <v>8420424</v>
      </c>
      <c r="J43" s="24">
        <v>28394036</v>
      </c>
      <c r="K43" s="24">
        <v>848739</v>
      </c>
      <c r="L43" s="24">
        <v>12936487</v>
      </c>
      <c r="M43" s="24">
        <v>6894205</v>
      </c>
      <c r="N43" s="24">
        <v>20679431</v>
      </c>
      <c r="O43" s="24">
        <v>6734957</v>
      </c>
      <c r="P43" s="24">
        <v>939689</v>
      </c>
      <c r="Q43" s="24">
        <v>6797260</v>
      </c>
      <c r="R43" s="24">
        <v>14471906</v>
      </c>
      <c r="S43" s="24"/>
      <c r="T43" s="24"/>
      <c r="U43" s="24"/>
      <c r="V43" s="24"/>
      <c r="W43" s="24">
        <v>63545373</v>
      </c>
      <c r="X43" s="24">
        <v>73587628</v>
      </c>
      <c r="Y43" s="24">
        <v>-10042255</v>
      </c>
      <c r="Z43" s="6">
        <v>-13.65</v>
      </c>
      <c r="AA43" s="22">
        <v>98101734</v>
      </c>
    </row>
    <row r="44" spans="1:27" ht="12.75">
      <c r="A44" s="5" t="s">
        <v>47</v>
      </c>
      <c r="B44" s="3"/>
      <c r="C44" s="22">
        <v>45340854</v>
      </c>
      <c r="D44" s="22"/>
      <c r="E44" s="23">
        <v>49799292</v>
      </c>
      <c r="F44" s="24">
        <v>43628591</v>
      </c>
      <c r="G44" s="24">
        <v>544159</v>
      </c>
      <c r="H44" s="24">
        <v>6439800</v>
      </c>
      <c r="I44" s="24">
        <v>3716085</v>
      </c>
      <c r="J44" s="24">
        <v>10700044</v>
      </c>
      <c r="K44" s="24">
        <v>669147</v>
      </c>
      <c r="L44" s="24">
        <v>4442414</v>
      </c>
      <c r="M44" s="24">
        <v>522663</v>
      </c>
      <c r="N44" s="24">
        <v>5634224</v>
      </c>
      <c r="O44" s="24">
        <v>579492</v>
      </c>
      <c r="P44" s="24">
        <v>556163</v>
      </c>
      <c r="Q44" s="24">
        <v>602899</v>
      </c>
      <c r="R44" s="24">
        <v>1738554</v>
      </c>
      <c r="S44" s="24"/>
      <c r="T44" s="24"/>
      <c r="U44" s="24"/>
      <c r="V44" s="24"/>
      <c r="W44" s="24">
        <v>18072822</v>
      </c>
      <c r="X44" s="24">
        <v>29981460</v>
      </c>
      <c r="Y44" s="24">
        <v>-11908638</v>
      </c>
      <c r="Z44" s="6">
        <v>-39.72</v>
      </c>
      <c r="AA44" s="22">
        <v>43628591</v>
      </c>
    </row>
    <row r="45" spans="1:27" ht="12.75">
      <c r="A45" s="5" t="s">
        <v>48</v>
      </c>
      <c r="B45" s="3"/>
      <c r="C45" s="25">
        <v>8402320</v>
      </c>
      <c r="D45" s="25"/>
      <c r="E45" s="26">
        <v>17192504</v>
      </c>
      <c r="F45" s="27">
        <v>17032757</v>
      </c>
      <c r="G45" s="27">
        <v>683610</v>
      </c>
      <c r="H45" s="27">
        <v>770261</v>
      </c>
      <c r="I45" s="27">
        <v>739483</v>
      </c>
      <c r="J45" s="27">
        <v>2193354</v>
      </c>
      <c r="K45" s="27">
        <v>756466</v>
      </c>
      <c r="L45" s="27">
        <v>702654</v>
      </c>
      <c r="M45" s="27">
        <v>685298</v>
      </c>
      <c r="N45" s="27">
        <v>2144418</v>
      </c>
      <c r="O45" s="27">
        <v>1041067</v>
      </c>
      <c r="P45" s="27">
        <v>990087</v>
      </c>
      <c r="Q45" s="27">
        <v>685360</v>
      </c>
      <c r="R45" s="27">
        <v>2716514</v>
      </c>
      <c r="S45" s="27"/>
      <c r="T45" s="27"/>
      <c r="U45" s="27"/>
      <c r="V45" s="27"/>
      <c r="W45" s="27">
        <v>7054286</v>
      </c>
      <c r="X45" s="27">
        <v>10685270</v>
      </c>
      <c r="Y45" s="27">
        <v>-3630984</v>
      </c>
      <c r="Z45" s="7">
        <v>-33.98</v>
      </c>
      <c r="AA45" s="25">
        <v>17032757</v>
      </c>
    </row>
    <row r="46" spans="1:27" ht="12.75">
      <c r="A46" s="5" t="s">
        <v>49</v>
      </c>
      <c r="B46" s="3"/>
      <c r="C46" s="22">
        <v>7990015</v>
      </c>
      <c r="D46" s="22"/>
      <c r="E46" s="23">
        <v>11677874</v>
      </c>
      <c r="F46" s="24">
        <v>11757642</v>
      </c>
      <c r="G46" s="24">
        <v>750794</v>
      </c>
      <c r="H46" s="24">
        <v>797325</v>
      </c>
      <c r="I46" s="24">
        <v>688987</v>
      </c>
      <c r="J46" s="24">
        <v>2237106</v>
      </c>
      <c r="K46" s="24">
        <v>753154</v>
      </c>
      <c r="L46" s="24">
        <v>750466</v>
      </c>
      <c r="M46" s="24">
        <v>707976</v>
      </c>
      <c r="N46" s="24">
        <v>2211596</v>
      </c>
      <c r="O46" s="24">
        <v>817359</v>
      </c>
      <c r="P46" s="24">
        <v>656178</v>
      </c>
      <c r="Q46" s="24">
        <v>666331</v>
      </c>
      <c r="R46" s="24">
        <v>2139868</v>
      </c>
      <c r="S46" s="24"/>
      <c r="T46" s="24"/>
      <c r="U46" s="24"/>
      <c r="V46" s="24"/>
      <c r="W46" s="24">
        <v>6588570</v>
      </c>
      <c r="X46" s="24">
        <v>8103179</v>
      </c>
      <c r="Y46" s="24">
        <v>-1514609</v>
      </c>
      <c r="Z46" s="6">
        <v>-18.69</v>
      </c>
      <c r="AA46" s="22">
        <v>11757642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243176895</v>
      </c>
      <c r="D48" s="40">
        <f>+D28+D32+D38+D42+D47</f>
        <v>0</v>
      </c>
      <c r="E48" s="41">
        <f t="shared" si="9"/>
        <v>348292672</v>
      </c>
      <c r="F48" s="42">
        <f t="shared" si="9"/>
        <v>324287760</v>
      </c>
      <c r="G48" s="42">
        <f t="shared" si="9"/>
        <v>19822762</v>
      </c>
      <c r="H48" s="42">
        <f t="shared" si="9"/>
        <v>28305204</v>
      </c>
      <c r="I48" s="42">
        <f t="shared" si="9"/>
        <v>23579121</v>
      </c>
      <c r="J48" s="42">
        <f t="shared" si="9"/>
        <v>71707087</v>
      </c>
      <c r="K48" s="42">
        <f t="shared" si="9"/>
        <v>12411720</v>
      </c>
      <c r="L48" s="42">
        <f t="shared" si="9"/>
        <v>29245261</v>
      </c>
      <c r="M48" s="42">
        <f t="shared" si="9"/>
        <v>20124829</v>
      </c>
      <c r="N48" s="42">
        <f t="shared" si="9"/>
        <v>61781810</v>
      </c>
      <c r="O48" s="42">
        <f t="shared" si="9"/>
        <v>19584415</v>
      </c>
      <c r="P48" s="42">
        <f t="shared" si="9"/>
        <v>11665400</v>
      </c>
      <c r="Q48" s="42">
        <f t="shared" si="9"/>
        <v>17736929</v>
      </c>
      <c r="R48" s="42">
        <f t="shared" si="9"/>
        <v>48986744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182475641</v>
      </c>
      <c r="X48" s="42">
        <f t="shared" si="9"/>
        <v>228888475</v>
      </c>
      <c r="Y48" s="42">
        <f t="shared" si="9"/>
        <v>-46412834</v>
      </c>
      <c r="Z48" s="43">
        <f>+IF(X48&lt;&gt;0,+(Y48/X48)*100,0)</f>
        <v>-20.277488414390458</v>
      </c>
      <c r="AA48" s="40">
        <f>+AA28+AA32+AA38+AA42+AA47</f>
        <v>324287760</v>
      </c>
    </row>
    <row r="49" spans="1:27" ht="12.75">
      <c r="A49" s="14" t="s">
        <v>88</v>
      </c>
      <c r="B49" s="15"/>
      <c r="C49" s="44">
        <f aca="true" t="shared" si="10" ref="C49:Y49">+C25-C48</f>
        <v>3481375</v>
      </c>
      <c r="D49" s="44">
        <f>+D25-D48</f>
        <v>0</v>
      </c>
      <c r="E49" s="45">
        <f t="shared" si="10"/>
        <v>-40443819</v>
      </c>
      <c r="F49" s="46">
        <f t="shared" si="10"/>
        <v>-23722163</v>
      </c>
      <c r="G49" s="46">
        <f t="shared" si="10"/>
        <v>66737493</v>
      </c>
      <c r="H49" s="46">
        <f t="shared" si="10"/>
        <v>-11904505</v>
      </c>
      <c r="I49" s="46">
        <f t="shared" si="10"/>
        <v>-10132124</v>
      </c>
      <c r="J49" s="46">
        <f t="shared" si="10"/>
        <v>44700864</v>
      </c>
      <c r="K49" s="46">
        <f t="shared" si="10"/>
        <v>4613489</v>
      </c>
      <c r="L49" s="46">
        <f t="shared" si="10"/>
        <v>-14930502</v>
      </c>
      <c r="M49" s="46">
        <f t="shared" si="10"/>
        <v>11979088</v>
      </c>
      <c r="N49" s="46">
        <f t="shared" si="10"/>
        <v>1662075</v>
      </c>
      <c r="O49" s="46">
        <f t="shared" si="10"/>
        <v>-5784991</v>
      </c>
      <c r="P49" s="46">
        <f t="shared" si="10"/>
        <v>2253251</v>
      </c>
      <c r="Q49" s="46">
        <f t="shared" si="10"/>
        <v>8504797</v>
      </c>
      <c r="R49" s="46">
        <f t="shared" si="10"/>
        <v>4973057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51335996</v>
      </c>
      <c r="X49" s="46">
        <f>IF(F25=F48,0,X25-X48)</f>
        <v>10002288</v>
      </c>
      <c r="Y49" s="46">
        <f t="shared" si="10"/>
        <v>41333708</v>
      </c>
      <c r="Z49" s="47">
        <f>+IF(X49&lt;&gt;0,+(Y49/X49)*100,0)</f>
        <v>413.24253010911104</v>
      </c>
      <c r="AA49" s="44">
        <f>+AA25-AA48</f>
        <v>-23722163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54317644</v>
      </c>
      <c r="D5" s="19">
        <f>SUM(D6:D8)</f>
        <v>0</v>
      </c>
      <c r="E5" s="20">
        <f t="shared" si="0"/>
        <v>48572810</v>
      </c>
      <c r="F5" s="21">
        <f t="shared" si="0"/>
        <v>49622798</v>
      </c>
      <c r="G5" s="21">
        <f t="shared" si="0"/>
        <v>11307953</v>
      </c>
      <c r="H5" s="21">
        <f t="shared" si="0"/>
        <v>15281588</v>
      </c>
      <c r="I5" s="21">
        <f t="shared" si="0"/>
        <v>-144264</v>
      </c>
      <c r="J5" s="21">
        <f t="shared" si="0"/>
        <v>26445277</v>
      </c>
      <c r="K5" s="21">
        <f t="shared" si="0"/>
        <v>102444</v>
      </c>
      <c r="L5" s="21">
        <f t="shared" si="0"/>
        <v>455693</v>
      </c>
      <c r="M5" s="21">
        <f t="shared" si="0"/>
        <v>9265253</v>
      </c>
      <c r="N5" s="21">
        <f t="shared" si="0"/>
        <v>9823390</v>
      </c>
      <c r="O5" s="21">
        <f t="shared" si="0"/>
        <v>11470931</v>
      </c>
      <c r="P5" s="21">
        <f t="shared" si="0"/>
        <v>202347</v>
      </c>
      <c r="Q5" s="21">
        <f t="shared" si="0"/>
        <v>10690125</v>
      </c>
      <c r="R5" s="21">
        <f t="shared" si="0"/>
        <v>22363403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58632070</v>
      </c>
      <c r="X5" s="21">
        <f t="shared" si="0"/>
        <v>36849609</v>
      </c>
      <c r="Y5" s="21">
        <f t="shared" si="0"/>
        <v>21782461</v>
      </c>
      <c r="Z5" s="4">
        <f>+IF(X5&lt;&gt;0,+(Y5/X5)*100,0)</f>
        <v>59.111783248500686</v>
      </c>
      <c r="AA5" s="19">
        <f>SUM(AA6:AA8)</f>
        <v>49622798</v>
      </c>
    </row>
    <row r="6" spans="1:27" ht="12.75">
      <c r="A6" s="5" t="s">
        <v>32</v>
      </c>
      <c r="B6" s="3"/>
      <c r="C6" s="22">
        <v>43940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54273704</v>
      </c>
      <c r="D7" s="25"/>
      <c r="E7" s="26">
        <v>48572810</v>
      </c>
      <c r="F7" s="27">
        <v>49622798</v>
      </c>
      <c r="G7" s="27">
        <v>11307953</v>
      </c>
      <c r="H7" s="27">
        <v>15281588</v>
      </c>
      <c r="I7" s="27">
        <v>-144264</v>
      </c>
      <c r="J7" s="27">
        <v>26445277</v>
      </c>
      <c r="K7" s="27">
        <v>102444</v>
      </c>
      <c r="L7" s="27">
        <v>455693</v>
      </c>
      <c r="M7" s="27">
        <v>9265253</v>
      </c>
      <c r="N7" s="27">
        <v>9823390</v>
      </c>
      <c r="O7" s="27">
        <v>11470931</v>
      </c>
      <c r="P7" s="27">
        <v>202347</v>
      </c>
      <c r="Q7" s="27">
        <v>10690125</v>
      </c>
      <c r="R7" s="27">
        <v>22363403</v>
      </c>
      <c r="S7" s="27"/>
      <c r="T7" s="27"/>
      <c r="U7" s="27"/>
      <c r="V7" s="27"/>
      <c r="W7" s="27">
        <v>58632070</v>
      </c>
      <c r="X7" s="27">
        <v>36849609</v>
      </c>
      <c r="Y7" s="27">
        <v>21782461</v>
      </c>
      <c r="Z7" s="7">
        <v>59.11</v>
      </c>
      <c r="AA7" s="25">
        <v>49622798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1300148</v>
      </c>
      <c r="D9" s="19">
        <f>SUM(D10:D14)</f>
        <v>0</v>
      </c>
      <c r="E9" s="20">
        <f t="shared" si="1"/>
        <v>622261</v>
      </c>
      <c r="F9" s="21">
        <f t="shared" si="1"/>
        <v>622261</v>
      </c>
      <c r="G9" s="21">
        <f t="shared" si="1"/>
        <v>61</v>
      </c>
      <c r="H9" s="21">
        <f t="shared" si="1"/>
        <v>211</v>
      </c>
      <c r="I9" s="21">
        <f t="shared" si="1"/>
        <v>0</v>
      </c>
      <c r="J9" s="21">
        <f t="shared" si="1"/>
        <v>272</v>
      </c>
      <c r="K9" s="21">
        <f t="shared" si="1"/>
        <v>266750</v>
      </c>
      <c r="L9" s="21">
        <f t="shared" si="1"/>
        <v>0</v>
      </c>
      <c r="M9" s="21">
        <f t="shared" si="1"/>
        <v>473070</v>
      </c>
      <c r="N9" s="21">
        <f t="shared" si="1"/>
        <v>739820</v>
      </c>
      <c r="O9" s="21">
        <f t="shared" si="1"/>
        <v>61</v>
      </c>
      <c r="P9" s="21">
        <f t="shared" si="1"/>
        <v>0</v>
      </c>
      <c r="Q9" s="21">
        <f t="shared" si="1"/>
        <v>0</v>
      </c>
      <c r="R9" s="21">
        <f t="shared" si="1"/>
        <v>61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740153</v>
      </c>
      <c r="X9" s="21">
        <f t="shared" si="1"/>
        <v>466686</v>
      </c>
      <c r="Y9" s="21">
        <f t="shared" si="1"/>
        <v>273467</v>
      </c>
      <c r="Z9" s="4">
        <f>+IF(X9&lt;&gt;0,+(Y9/X9)*100,0)</f>
        <v>58.597643811899225</v>
      </c>
      <c r="AA9" s="19">
        <f>SUM(AA10:AA14)</f>
        <v>622261</v>
      </c>
    </row>
    <row r="10" spans="1:27" ht="12.75">
      <c r="A10" s="5" t="s">
        <v>36</v>
      </c>
      <c r="B10" s="3"/>
      <c r="C10" s="22">
        <v>1294726</v>
      </c>
      <c r="D10" s="22"/>
      <c r="E10" s="23">
        <v>614997</v>
      </c>
      <c r="F10" s="24">
        <v>614997</v>
      </c>
      <c r="G10" s="24">
        <v>61</v>
      </c>
      <c r="H10" s="24">
        <v>211</v>
      </c>
      <c r="I10" s="24"/>
      <c r="J10" s="24">
        <v>272</v>
      </c>
      <c r="K10" s="24">
        <v>266750</v>
      </c>
      <c r="L10" s="24"/>
      <c r="M10" s="24">
        <v>473070</v>
      </c>
      <c r="N10" s="24">
        <v>739820</v>
      </c>
      <c r="O10" s="24">
        <v>61</v>
      </c>
      <c r="P10" s="24"/>
      <c r="Q10" s="24"/>
      <c r="R10" s="24">
        <v>61</v>
      </c>
      <c r="S10" s="24"/>
      <c r="T10" s="24"/>
      <c r="U10" s="24"/>
      <c r="V10" s="24"/>
      <c r="W10" s="24">
        <v>740153</v>
      </c>
      <c r="X10" s="24">
        <v>461241</v>
      </c>
      <c r="Y10" s="24">
        <v>278912</v>
      </c>
      <c r="Z10" s="6">
        <v>60.47</v>
      </c>
      <c r="AA10" s="22">
        <v>614997</v>
      </c>
    </row>
    <row r="11" spans="1:27" ht="12.75">
      <c r="A11" s="5" t="s">
        <v>37</v>
      </c>
      <c r="B11" s="3"/>
      <c r="C11" s="22">
        <v>5422</v>
      </c>
      <c r="D11" s="22"/>
      <c r="E11" s="23">
        <v>7264</v>
      </c>
      <c r="F11" s="24">
        <v>7264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5445</v>
      </c>
      <c r="Y11" s="24">
        <v>-5445</v>
      </c>
      <c r="Z11" s="6">
        <v>-100</v>
      </c>
      <c r="AA11" s="22">
        <v>7264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1360810</v>
      </c>
      <c r="D15" s="19">
        <f>SUM(D16:D18)</f>
        <v>0</v>
      </c>
      <c r="E15" s="20">
        <f t="shared" si="2"/>
        <v>1008598</v>
      </c>
      <c r="F15" s="21">
        <f t="shared" si="2"/>
        <v>1008598</v>
      </c>
      <c r="G15" s="21">
        <f t="shared" si="2"/>
        <v>0</v>
      </c>
      <c r="H15" s="21">
        <f t="shared" si="2"/>
        <v>254431</v>
      </c>
      <c r="I15" s="21">
        <f t="shared" si="2"/>
        <v>19650</v>
      </c>
      <c r="J15" s="21">
        <f t="shared" si="2"/>
        <v>274081</v>
      </c>
      <c r="K15" s="21">
        <f t="shared" si="2"/>
        <v>0</v>
      </c>
      <c r="L15" s="21">
        <f t="shared" si="2"/>
        <v>96</v>
      </c>
      <c r="M15" s="21">
        <f t="shared" si="2"/>
        <v>-250000</v>
      </c>
      <c r="N15" s="21">
        <f t="shared" si="2"/>
        <v>-249904</v>
      </c>
      <c r="O15" s="21">
        <f t="shared" si="2"/>
        <v>450964</v>
      </c>
      <c r="P15" s="21">
        <f t="shared" si="2"/>
        <v>332</v>
      </c>
      <c r="Q15" s="21">
        <f t="shared" si="2"/>
        <v>300569</v>
      </c>
      <c r="R15" s="21">
        <f t="shared" si="2"/>
        <v>751865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776042</v>
      </c>
      <c r="X15" s="21">
        <f t="shared" si="2"/>
        <v>756450</v>
      </c>
      <c r="Y15" s="21">
        <f t="shared" si="2"/>
        <v>19592</v>
      </c>
      <c r="Z15" s="4">
        <f>+IF(X15&lt;&gt;0,+(Y15/X15)*100,0)</f>
        <v>2.589992729195585</v>
      </c>
      <c r="AA15" s="19">
        <f>SUM(AA16:AA18)</f>
        <v>1008598</v>
      </c>
    </row>
    <row r="16" spans="1:27" ht="12.75">
      <c r="A16" s="5" t="s">
        <v>42</v>
      </c>
      <c r="B16" s="3"/>
      <c r="C16" s="22">
        <v>1127505</v>
      </c>
      <c r="D16" s="22"/>
      <c r="E16" s="23">
        <v>1000000</v>
      </c>
      <c r="F16" s="24">
        <v>1000000</v>
      </c>
      <c r="G16" s="24"/>
      <c r="H16" s="24">
        <v>252000</v>
      </c>
      <c r="I16" s="24">
        <v>19650</v>
      </c>
      <c r="J16" s="24">
        <v>271650</v>
      </c>
      <c r="K16" s="24"/>
      <c r="L16" s="24"/>
      <c r="M16" s="24">
        <v>-250000</v>
      </c>
      <c r="N16" s="24">
        <v>-250000</v>
      </c>
      <c r="O16" s="24">
        <v>450000</v>
      </c>
      <c r="P16" s="24"/>
      <c r="Q16" s="24">
        <v>300000</v>
      </c>
      <c r="R16" s="24">
        <v>750000</v>
      </c>
      <c r="S16" s="24"/>
      <c r="T16" s="24"/>
      <c r="U16" s="24"/>
      <c r="V16" s="24"/>
      <c r="W16" s="24">
        <v>771650</v>
      </c>
      <c r="X16" s="24">
        <v>749997</v>
      </c>
      <c r="Y16" s="24">
        <v>21653</v>
      </c>
      <c r="Z16" s="6">
        <v>2.89</v>
      </c>
      <c r="AA16" s="22">
        <v>1000000</v>
      </c>
    </row>
    <row r="17" spans="1:27" ht="12.75">
      <c r="A17" s="5" t="s">
        <v>43</v>
      </c>
      <c r="B17" s="3"/>
      <c r="C17" s="22">
        <v>233305</v>
      </c>
      <c r="D17" s="22"/>
      <c r="E17" s="23">
        <v>8598</v>
      </c>
      <c r="F17" s="24">
        <v>8598</v>
      </c>
      <c r="G17" s="24"/>
      <c r="H17" s="24">
        <v>2431</v>
      </c>
      <c r="I17" s="24"/>
      <c r="J17" s="24">
        <v>2431</v>
      </c>
      <c r="K17" s="24"/>
      <c r="L17" s="24">
        <v>96</v>
      </c>
      <c r="M17" s="24"/>
      <c r="N17" s="24">
        <v>96</v>
      </c>
      <c r="O17" s="24">
        <v>964</v>
      </c>
      <c r="P17" s="24">
        <v>332</v>
      </c>
      <c r="Q17" s="24">
        <v>569</v>
      </c>
      <c r="R17" s="24">
        <v>1865</v>
      </c>
      <c r="S17" s="24"/>
      <c r="T17" s="24"/>
      <c r="U17" s="24"/>
      <c r="V17" s="24"/>
      <c r="W17" s="24">
        <v>4392</v>
      </c>
      <c r="X17" s="24">
        <v>6453</v>
      </c>
      <c r="Y17" s="24">
        <v>-2061</v>
      </c>
      <c r="Z17" s="6">
        <v>-31.94</v>
      </c>
      <c r="AA17" s="22">
        <v>8598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24457050</v>
      </c>
      <c r="D19" s="19">
        <f>SUM(D20:D23)</f>
        <v>0</v>
      </c>
      <c r="E19" s="20">
        <f t="shared" si="3"/>
        <v>19251216</v>
      </c>
      <c r="F19" s="21">
        <f t="shared" si="3"/>
        <v>21751216</v>
      </c>
      <c r="G19" s="21">
        <f t="shared" si="3"/>
        <v>2066346</v>
      </c>
      <c r="H19" s="21">
        <f t="shared" si="3"/>
        <v>1623335</v>
      </c>
      <c r="I19" s="21">
        <f t="shared" si="3"/>
        <v>1729168</v>
      </c>
      <c r="J19" s="21">
        <f t="shared" si="3"/>
        <v>5418849</v>
      </c>
      <c r="K19" s="21">
        <f t="shared" si="3"/>
        <v>1746080</v>
      </c>
      <c r="L19" s="21">
        <f t="shared" si="3"/>
        <v>1828274</v>
      </c>
      <c r="M19" s="21">
        <f t="shared" si="3"/>
        <v>4979820</v>
      </c>
      <c r="N19" s="21">
        <f t="shared" si="3"/>
        <v>8554174</v>
      </c>
      <c r="O19" s="21">
        <f t="shared" si="3"/>
        <v>3618519</v>
      </c>
      <c r="P19" s="21">
        <f t="shared" si="3"/>
        <v>1370673</v>
      </c>
      <c r="Q19" s="21">
        <f t="shared" si="3"/>
        <v>1619630</v>
      </c>
      <c r="R19" s="21">
        <f t="shared" si="3"/>
        <v>6608822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20581845</v>
      </c>
      <c r="X19" s="21">
        <f t="shared" si="3"/>
        <v>16819607</v>
      </c>
      <c r="Y19" s="21">
        <f t="shared" si="3"/>
        <v>3762238</v>
      </c>
      <c r="Z19" s="4">
        <f>+IF(X19&lt;&gt;0,+(Y19/X19)*100,0)</f>
        <v>22.368168293111722</v>
      </c>
      <c r="AA19" s="19">
        <f>SUM(AA20:AA23)</f>
        <v>21751216</v>
      </c>
    </row>
    <row r="20" spans="1:27" ht="12.75">
      <c r="A20" s="5" t="s">
        <v>46</v>
      </c>
      <c r="B20" s="3"/>
      <c r="C20" s="22">
        <v>9021987</v>
      </c>
      <c r="D20" s="22"/>
      <c r="E20" s="23">
        <v>10068974</v>
      </c>
      <c r="F20" s="24">
        <v>10068974</v>
      </c>
      <c r="G20" s="24">
        <v>1113422</v>
      </c>
      <c r="H20" s="24">
        <v>621394</v>
      </c>
      <c r="I20" s="24">
        <v>769381</v>
      </c>
      <c r="J20" s="24">
        <v>2504197</v>
      </c>
      <c r="K20" s="24">
        <v>802800</v>
      </c>
      <c r="L20" s="24">
        <v>736912</v>
      </c>
      <c r="M20" s="24">
        <v>903158</v>
      </c>
      <c r="N20" s="24">
        <v>2442870</v>
      </c>
      <c r="O20" s="24">
        <v>1644773</v>
      </c>
      <c r="P20" s="24">
        <v>351062</v>
      </c>
      <c r="Q20" s="24">
        <v>687887</v>
      </c>
      <c r="R20" s="24">
        <v>2683722</v>
      </c>
      <c r="S20" s="24"/>
      <c r="T20" s="24"/>
      <c r="U20" s="24"/>
      <c r="V20" s="24"/>
      <c r="W20" s="24">
        <v>7630789</v>
      </c>
      <c r="X20" s="24">
        <v>8005594</v>
      </c>
      <c r="Y20" s="24">
        <v>-374805</v>
      </c>
      <c r="Z20" s="6">
        <v>-4.68</v>
      </c>
      <c r="AA20" s="22">
        <v>10068974</v>
      </c>
    </row>
    <row r="21" spans="1:27" ht="12.75">
      <c r="A21" s="5" t="s">
        <v>47</v>
      </c>
      <c r="B21" s="3"/>
      <c r="C21" s="22">
        <v>11810948</v>
      </c>
      <c r="D21" s="22"/>
      <c r="E21" s="23">
        <v>4933615</v>
      </c>
      <c r="F21" s="24">
        <v>7433615</v>
      </c>
      <c r="G21" s="24">
        <v>499216</v>
      </c>
      <c r="H21" s="24">
        <v>563763</v>
      </c>
      <c r="I21" s="24">
        <v>513902</v>
      </c>
      <c r="J21" s="24">
        <v>1576881</v>
      </c>
      <c r="K21" s="24">
        <v>625613</v>
      </c>
      <c r="L21" s="24">
        <v>642962</v>
      </c>
      <c r="M21" s="24">
        <v>3505797</v>
      </c>
      <c r="N21" s="24">
        <v>4774372</v>
      </c>
      <c r="O21" s="24">
        <v>1074679</v>
      </c>
      <c r="P21" s="24">
        <v>593129</v>
      </c>
      <c r="Q21" s="24">
        <v>504798</v>
      </c>
      <c r="R21" s="24">
        <v>2172606</v>
      </c>
      <c r="S21" s="24"/>
      <c r="T21" s="24"/>
      <c r="U21" s="24"/>
      <c r="V21" s="24"/>
      <c r="W21" s="24">
        <v>8523859</v>
      </c>
      <c r="X21" s="24">
        <v>5168966</v>
      </c>
      <c r="Y21" s="24">
        <v>3354893</v>
      </c>
      <c r="Z21" s="6">
        <v>64.9</v>
      </c>
      <c r="AA21" s="22">
        <v>7433615</v>
      </c>
    </row>
    <row r="22" spans="1:27" ht="12.75">
      <c r="A22" s="5" t="s">
        <v>48</v>
      </c>
      <c r="B22" s="3"/>
      <c r="C22" s="25">
        <v>1768384</v>
      </c>
      <c r="D22" s="25"/>
      <c r="E22" s="26">
        <v>2042067</v>
      </c>
      <c r="F22" s="27">
        <v>2042067</v>
      </c>
      <c r="G22" s="27">
        <v>199841</v>
      </c>
      <c r="H22" s="27">
        <v>182658</v>
      </c>
      <c r="I22" s="27">
        <v>190948</v>
      </c>
      <c r="J22" s="27">
        <v>573447</v>
      </c>
      <c r="K22" s="27">
        <v>64118</v>
      </c>
      <c r="L22" s="27">
        <v>191719</v>
      </c>
      <c r="M22" s="27">
        <v>313610</v>
      </c>
      <c r="N22" s="27">
        <v>569447</v>
      </c>
      <c r="O22" s="27">
        <v>389449</v>
      </c>
      <c r="P22" s="27">
        <v>171233</v>
      </c>
      <c r="Q22" s="27">
        <v>175237</v>
      </c>
      <c r="R22" s="27">
        <v>735919</v>
      </c>
      <c r="S22" s="27"/>
      <c r="T22" s="27"/>
      <c r="U22" s="27"/>
      <c r="V22" s="27"/>
      <c r="W22" s="27">
        <v>1878813</v>
      </c>
      <c r="X22" s="27">
        <v>1644910</v>
      </c>
      <c r="Y22" s="27">
        <v>233903</v>
      </c>
      <c r="Z22" s="7">
        <v>14.22</v>
      </c>
      <c r="AA22" s="25">
        <v>2042067</v>
      </c>
    </row>
    <row r="23" spans="1:27" ht="12.75">
      <c r="A23" s="5" t="s">
        <v>49</v>
      </c>
      <c r="B23" s="3"/>
      <c r="C23" s="22">
        <v>1855731</v>
      </c>
      <c r="D23" s="22"/>
      <c r="E23" s="23">
        <v>2206560</v>
      </c>
      <c r="F23" s="24">
        <v>2206560</v>
      </c>
      <c r="G23" s="24">
        <v>253867</v>
      </c>
      <c r="H23" s="24">
        <v>255520</v>
      </c>
      <c r="I23" s="24">
        <v>254937</v>
      </c>
      <c r="J23" s="24">
        <v>764324</v>
      </c>
      <c r="K23" s="24">
        <v>253549</v>
      </c>
      <c r="L23" s="24">
        <v>256681</v>
      </c>
      <c r="M23" s="24">
        <v>257255</v>
      </c>
      <c r="N23" s="24">
        <v>767485</v>
      </c>
      <c r="O23" s="24">
        <v>509618</v>
      </c>
      <c r="P23" s="24">
        <v>255249</v>
      </c>
      <c r="Q23" s="24">
        <v>251708</v>
      </c>
      <c r="R23" s="24">
        <v>1016575</v>
      </c>
      <c r="S23" s="24"/>
      <c r="T23" s="24"/>
      <c r="U23" s="24"/>
      <c r="V23" s="24"/>
      <c r="W23" s="24">
        <v>2548384</v>
      </c>
      <c r="X23" s="24">
        <v>2000137</v>
      </c>
      <c r="Y23" s="24">
        <v>548247</v>
      </c>
      <c r="Z23" s="6">
        <v>27.41</v>
      </c>
      <c r="AA23" s="22">
        <v>2206560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81435652</v>
      </c>
      <c r="D25" s="40">
        <f>+D5+D9+D15+D19+D24</f>
        <v>0</v>
      </c>
      <c r="E25" s="41">
        <f t="shared" si="4"/>
        <v>69454885</v>
      </c>
      <c r="F25" s="42">
        <f t="shared" si="4"/>
        <v>73004873</v>
      </c>
      <c r="G25" s="42">
        <f t="shared" si="4"/>
        <v>13374360</v>
      </c>
      <c r="H25" s="42">
        <f t="shared" si="4"/>
        <v>17159565</v>
      </c>
      <c r="I25" s="42">
        <f t="shared" si="4"/>
        <v>1604554</v>
      </c>
      <c r="J25" s="42">
        <f t="shared" si="4"/>
        <v>32138479</v>
      </c>
      <c r="K25" s="42">
        <f t="shared" si="4"/>
        <v>2115274</v>
      </c>
      <c r="L25" s="42">
        <f t="shared" si="4"/>
        <v>2284063</v>
      </c>
      <c r="M25" s="42">
        <f t="shared" si="4"/>
        <v>14468143</v>
      </c>
      <c r="N25" s="42">
        <f t="shared" si="4"/>
        <v>18867480</v>
      </c>
      <c r="O25" s="42">
        <f t="shared" si="4"/>
        <v>15540475</v>
      </c>
      <c r="P25" s="42">
        <f t="shared" si="4"/>
        <v>1573352</v>
      </c>
      <c r="Q25" s="42">
        <f t="shared" si="4"/>
        <v>12610324</v>
      </c>
      <c r="R25" s="42">
        <f t="shared" si="4"/>
        <v>29724151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80730110</v>
      </c>
      <c r="X25" s="42">
        <f t="shared" si="4"/>
        <v>54892352</v>
      </c>
      <c r="Y25" s="42">
        <f t="shared" si="4"/>
        <v>25837758</v>
      </c>
      <c r="Z25" s="43">
        <f>+IF(X25&lt;&gt;0,+(Y25/X25)*100,0)</f>
        <v>47.069868676787614</v>
      </c>
      <c r="AA25" s="40">
        <f>+AA5+AA9+AA15+AA19+AA24</f>
        <v>73004873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59162204</v>
      </c>
      <c r="D28" s="19">
        <f>SUM(D29:D31)</f>
        <v>0</v>
      </c>
      <c r="E28" s="20">
        <f t="shared" si="5"/>
        <v>37670888</v>
      </c>
      <c r="F28" s="21">
        <f t="shared" si="5"/>
        <v>36688285</v>
      </c>
      <c r="G28" s="21">
        <f t="shared" si="5"/>
        <v>1608177</v>
      </c>
      <c r="H28" s="21">
        <f t="shared" si="5"/>
        <v>1852771</v>
      </c>
      <c r="I28" s="21">
        <f t="shared" si="5"/>
        <v>1392983</v>
      </c>
      <c r="J28" s="21">
        <f t="shared" si="5"/>
        <v>4853931</v>
      </c>
      <c r="K28" s="21">
        <f t="shared" si="5"/>
        <v>1815851</v>
      </c>
      <c r="L28" s="21">
        <f t="shared" si="5"/>
        <v>1501503</v>
      </c>
      <c r="M28" s="21">
        <f t="shared" si="5"/>
        <v>591153</v>
      </c>
      <c r="N28" s="21">
        <f t="shared" si="5"/>
        <v>3908507</v>
      </c>
      <c r="O28" s="21">
        <f t="shared" si="5"/>
        <v>3004082</v>
      </c>
      <c r="P28" s="21">
        <f t="shared" si="5"/>
        <v>1312902</v>
      </c>
      <c r="Q28" s="21">
        <f t="shared" si="5"/>
        <v>1696139</v>
      </c>
      <c r="R28" s="21">
        <f t="shared" si="5"/>
        <v>6013123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14775561</v>
      </c>
      <c r="X28" s="21">
        <f t="shared" si="5"/>
        <v>27860131</v>
      </c>
      <c r="Y28" s="21">
        <f t="shared" si="5"/>
        <v>-13084570</v>
      </c>
      <c r="Z28" s="4">
        <f>+IF(X28&lt;&gt;0,+(Y28/X28)*100,0)</f>
        <v>-46.96521348015198</v>
      </c>
      <c r="AA28" s="19">
        <f>SUM(AA29:AA31)</f>
        <v>36688285</v>
      </c>
    </row>
    <row r="29" spans="1:27" ht="12.75">
      <c r="A29" s="5" t="s">
        <v>32</v>
      </c>
      <c r="B29" s="3"/>
      <c r="C29" s="22">
        <v>8729788</v>
      </c>
      <c r="D29" s="22"/>
      <c r="E29" s="23">
        <v>6540077</v>
      </c>
      <c r="F29" s="24">
        <v>7032137</v>
      </c>
      <c r="G29" s="24">
        <v>499089</v>
      </c>
      <c r="H29" s="24">
        <v>457196</v>
      </c>
      <c r="I29" s="24">
        <v>562566</v>
      </c>
      <c r="J29" s="24">
        <v>1518851</v>
      </c>
      <c r="K29" s="24">
        <v>569318</v>
      </c>
      <c r="L29" s="24">
        <v>459443</v>
      </c>
      <c r="M29" s="24">
        <v>538750</v>
      </c>
      <c r="N29" s="24">
        <v>1567511</v>
      </c>
      <c r="O29" s="24">
        <v>977882</v>
      </c>
      <c r="P29" s="24">
        <v>607157</v>
      </c>
      <c r="Q29" s="24">
        <v>526054</v>
      </c>
      <c r="R29" s="24">
        <v>2111093</v>
      </c>
      <c r="S29" s="24"/>
      <c r="T29" s="24"/>
      <c r="U29" s="24"/>
      <c r="V29" s="24"/>
      <c r="W29" s="24">
        <v>5197455</v>
      </c>
      <c r="X29" s="24">
        <v>5101880</v>
      </c>
      <c r="Y29" s="24">
        <v>95575</v>
      </c>
      <c r="Z29" s="6">
        <v>1.87</v>
      </c>
      <c r="AA29" s="22">
        <v>7032137</v>
      </c>
    </row>
    <row r="30" spans="1:27" ht="12.75">
      <c r="A30" s="5" t="s">
        <v>33</v>
      </c>
      <c r="B30" s="3"/>
      <c r="C30" s="25">
        <v>50432416</v>
      </c>
      <c r="D30" s="25"/>
      <c r="E30" s="26">
        <v>31130811</v>
      </c>
      <c r="F30" s="27">
        <v>29656148</v>
      </c>
      <c r="G30" s="27">
        <v>1109088</v>
      </c>
      <c r="H30" s="27">
        <v>1395575</v>
      </c>
      <c r="I30" s="27">
        <v>830417</v>
      </c>
      <c r="J30" s="27">
        <v>3335080</v>
      </c>
      <c r="K30" s="27">
        <v>1246533</v>
      </c>
      <c r="L30" s="27">
        <v>1042060</v>
      </c>
      <c r="M30" s="27">
        <v>52403</v>
      </c>
      <c r="N30" s="27">
        <v>2340996</v>
      </c>
      <c r="O30" s="27">
        <v>2026200</v>
      </c>
      <c r="P30" s="27">
        <v>705745</v>
      </c>
      <c r="Q30" s="27">
        <v>1170085</v>
      </c>
      <c r="R30" s="27">
        <v>3902030</v>
      </c>
      <c r="S30" s="27"/>
      <c r="T30" s="27"/>
      <c r="U30" s="27"/>
      <c r="V30" s="27"/>
      <c r="W30" s="27">
        <v>9578106</v>
      </c>
      <c r="X30" s="27">
        <v>22758251</v>
      </c>
      <c r="Y30" s="27">
        <v>-13180145</v>
      </c>
      <c r="Z30" s="7">
        <v>-57.91</v>
      </c>
      <c r="AA30" s="25">
        <v>29656148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186597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0</v>
      </c>
      <c r="X32" s="21">
        <f t="shared" si="6"/>
        <v>0</v>
      </c>
      <c r="Y32" s="21">
        <f t="shared" si="6"/>
        <v>0</v>
      </c>
      <c r="Z32" s="4">
        <f>+IF(X32&lt;&gt;0,+(Y32/X32)*100,0)</f>
        <v>0</v>
      </c>
      <c r="AA32" s="19">
        <f>SUM(AA33:AA37)</f>
        <v>0</v>
      </c>
    </row>
    <row r="33" spans="1:27" ht="12.75">
      <c r="A33" s="5" t="s">
        <v>36</v>
      </c>
      <c r="B33" s="3"/>
      <c r="C33" s="22">
        <v>186597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/>
      <c r="AA33" s="22"/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6172005</v>
      </c>
      <c r="D38" s="19">
        <f>SUM(D39:D41)</f>
        <v>0</v>
      </c>
      <c r="E38" s="20">
        <f t="shared" si="7"/>
        <v>9327926</v>
      </c>
      <c r="F38" s="21">
        <f t="shared" si="7"/>
        <v>9620510</v>
      </c>
      <c r="G38" s="21">
        <f t="shared" si="7"/>
        <v>477815</v>
      </c>
      <c r="H38" s="21">
        <f t="shared" si="7"/>
        <v>506438</v>
      </c>
      <c r="I38" s="21">
        <f t="shared" si="7"/>
        <v>501078</v>
      </c>
      <c r="J38" s="21">
        <f t="shared" si="7"/>
        <v>1485331</v>
      </c>
      <c r="K38" s="21">
        <f t="shared" si="7"/>
        <v>538553</v>
      </c>
      <c r="L38" s="21">
        <f t="shared" si="7"/>
        <v>588511</v>
      </c>
      <c r="M38" s="21">
        <f t="shared" si="7"/>
        <v>699272</v>
      </c>
      <c r="N38" s="21">
        <f t="shared" si="7"/>
        <v>1826336</v>
      </c>
      <c r="O38" s="21">
        <f t="shared" si="7"/>
        <v>918282</v>
      </c>
      <c r="P38" s="21">
        <f t="shared" si="7"/>
        <v>464766</v>
      </c>
      <c r="Q38" s="21">
        <f t="shared" si="7"/>
        <v>451371</v>
      </c>
      <c r="R38" s="21">
        <f t="shared" si="7"/>
        <v>1834419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5146086</v>
      </c>
      <c r="X38" s="21">
        <f t="shared" si="7"/>
        <v>7112975</v>
      </c>
      <c r="Y38" s="21">
        <f t="shared" si="7"/>
        <v>-1966889</v>
      </c>
      <c r="Z38" s="4">
        <f>+IF(X38&lt;&gt;0,+(Y38/X38)*100,0)</f>
        <v>-27.652128680334176</v>
      </c>
      <c r="AA38" s="19">
        <f>SUM(AA39:AA41)</f>
        <v>9620510</v>
      </c>
    </row>
    <row r="39" spans="1:27" ht="12.75">
      <c r="A39" s="5" t="s">
        <v>42</v>
      </c>
      <c r="B39" s="3"/>
      <c r="C39" s="22">
        <v>2752302</v>
      </c>
      <c r="D39" s="22"/>
      <c r="E39" s="23">
        <v>1881962</v>
      </c>
      <c r="F39" s="24">
        <v>1928221</v>
      </c>
      <c r="G39" s="24">
        <v>145711</v>
      </c>
      <c r="H39" s="24">
        <v>157260</v>
      </c>
      <c r="I39" s="24">
        <v>147430</v>
      </c>
      <c r="J39" s="24">
        <v>450401</v>
      </c>
      <c r="K39" s="24">
        <v>192005</v>
      </c>
      <c r="L39" s="24">
        <v>148665</v>
      </c>
      <c r="M39" s="24">
        <v>356476</v>
      </c>
      <c r="N39" s="24">
        <v>697146</v>
      </c>
      <c r="O39" s="24">
        <v>293472</v>
      </c>
      <c r="P39" s="24">
        <v>176740</v>
      </c>
      <c r="Q39" s="24">
        <v>151425</v>
      </c>
      <c r="R39" s="24">
        <v>621637</v>
      </c>
      <c r="S39" s="24"/>
      <c r="T39" s="24"/>
      <c r="U39" s="24"/>
      <c r="V39" s="24"/>
      <c r="W39" s="24">
        <v>1769184</v>
      </c>
      <c r="X39" s="24">
        <v>1429972</v>
      </c>
      <c r="Y39" s="24">
        <v>339212</v>
      </c>
      <c r="Z39" s="6">
        <v>23.72</v>
      </c>
      <c r="AA39" s="22">
        <v>1928221</v>
      </c>
    </row>
    <row r="40" spans="1:27" ht="12.75">
      <c r="A40" s="5" t="s">
        <v>43</v>
      </c>
      <c r="B40" s="3"/>
      <c r="C40" s="22">
        <v>3419703</v>
      </c>
      <c r="D40" s="22"/>
      <c r="E40" s="23">
        <v>7445964</v>
      </c>
      <c r="F40" s="24">
        <v>7692289</v>
      </c>
      <c r="G40" s="24">
        <v>332104</v>
      </c>
      <c r="H40" s="24">
        <v>349178</v>
      </c>
      <c r="I40" s="24">
        <v>353648</v>
      </c>
      <c r="J40" s="24">
        <v>1034930</v>
      </c>
      <c r="K40" s="24">
        <v>346548</v>
      </c>
      <c r="L40" s="24">
        <v>439846</v>
      </c>
      <c r="M40" s="24">
        <v>342796</v>
      </c>
      <c r="N40" s="24">
        <v>1129190</v>
      </c>
      <c r="O40" s="24">
        <v>624810</v>
      </c>
      <c r="P40" s="24">
        <v>288026</v>
      </c>
      <c r="Q40" s="24">
        <v>299946</v>
      </c>
      <c r="R40" s="24">
        <v>1212782</v>
      </c>
      <c r="S40" s="24"/>
      <c r="T40" s="24"/>
      <c r="U40" s="24"/>
      <c r="V40" s="24"/>
      <c r="W40" s="24">
        <v>3376902</v>
      </c>
      <c r="X40" s="24">
        <v>5683003</v>
      </c>
      <c r="Y40" s="24">
        <v>-2306101</v>
      </c>
      <c r="Z40" s="6">
        <v>-40.58</v>
      </c>
      <c r="AA40" s="22">
        <v>7692289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22727804</v>
      </c>
      <c r="D42" s="19">
        <f>SUM(D43:D46)</f>
        <v>0</v>
      </c>
      <c r="E42" s="20">
        <f t="shared" si="8"/>
        <v>32588659</v>
      </c>
      <c r="F42" s="21">
        <f t="shared" si="8"/>
        <v>30150643</v>
      </c>
      <c r="G42" s="21">
        <f t="shared" si="8"/>
        <v>953211</v>
      </c>
      <c r="H42" s="21">
        <f t="shared" si="8"/>
        <v>1188623</v>
      </c>
      <c r="I42" s="21">
        <f t="shared" si="8"/>
        <v>1400800</v>
      </c>
      <c r="J42" s="21">
        <f t="shared" si="8"/>
        <v>3542634</v>
      </c>
      <c r="K42" s="21">
        <f t="shared" si="8"/>
        <v>1366438</v>
      </c>
      <c r="L42" s="21">
        <f t="shared" si="8"/>
        <v>794682</v>
      </c>
      <c r="M42" s="21">
        <f t="shared" si="8"/>
        <v>2697595</v>
      </c>
      <c r="N42" s="21">
        <f t="shared" si="8"/>
        <v>4858715</v>
      </c>
      <c r="O42" s="21">
        <f t="shared" si="8"/>
        <v>2185826</v>
      </c>
      <c r="P42" s="21">
        <f t="shared" si="8"/>
        <v>1136038</v>
      </c>
      <c r="Q42" s="21">
        <f t="shared" si="8"/>
        <v>2549698</v>
      </c>
      <c r="R42" s="21">
        <f t="shared" si="8"/>
        <v>5871562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14272911</v>
      </c>
      <c r="X42" s="21">
        <f t="shared" si="8"/>
        <v>23466296</v>
      </c>
      <c r="Y42" s="21">
        <f t="shared" si="8"/>
        <v>-9193385</v>
      </c>
      <c r="Z42" s="4">
        <f>+IF(X42&lt;&gt;0,+(Y42/X42)*100,0)</f>
        <v>-39.17697535222431</v>
      </c>
      <c r="AA42" s="19">
        <f>SUM(AA43:AA46)</f>
        <v>30150643</v>
      </c>
    </row>
    <row r="43" spans="1:27" ht="12.75">
      <c r="A43" s="5" t="s">
        <v>46</v>
      </c>
      <c r="B43" s="3"/>
      <c r="C43" s="22">
        <v>12220346</v>
      </c>
      <c r="D43" s="22"/>
      <c r="E43" s="23">
        <v>21231180</v>
      </c>
      <c r="F43" s="24">
        <v>18965504</v>
      </c>
      <c r="G43" s="24">
        <v>298551</v>
      </c>
      <c r="H43" s="24">
        <v>185529</v>
      </c>
      <c r="I43" s="24">
        <v>338833</v>
      </c>
      <c r="J43" s="24">
        <v>822913</v>
      </c>
      <c r="K43" s="24">
        <v>303627</v>
      </c>
      <c r="L43" s="24">
        <v>188028</v>
      </c>
      <c r="M43" s="24">
        <v>1961546</v>
      </c>
      <c r="N43" s="24">
        <v>2453201</v>
      </c>
      <c r="O43" s="24">
        <v>771235</v>
      </c>
      <c r="P43" s="24">
        <v>604550</v>
      </c>
      <c r="Q43" s="24">
        <v>1713791</v>
      </c>
      <c r="R43" s="24">
        <v>3089576</v>
      </c>
      <c r="S43" s="24"/>
      <c r="T43" s="24"/>
      <c r="U43" s="24"/>
      <c r="V43" s="24"/>
      <c r="W43" s="24">
        <v>6365690</v>
      </c>
      <c r="X43" s="24">
        <v>15017128</v>
      </c>
      <c r="Y43" s="24">
        <v>-8651438</v>
      </c>
      <c r="Z43" s="6">
        <v>-57.61</v>
      </c>
      <c r="AA43" s="22">
        <v>18965504</v>
      </c>
    </row>
    <row r="44" spans="1:27" ht="12.75">
      <c r="A44" s="5" t="s">
        <v>47</v>
      </c>
      <c r="B44" s="3"/>
      <c r="C44" s="22">
        <v>3527677</v>
      </c>
      <c r="D44" s="22"/>
      <c r="E44" s="23">
        <v>5316795</v>
      </c>
      <c r="F44" s="24">
        <v>5139214</v>
      </c>
      <c r="G44" s="24">
        <v>263534</v>
      </c>
      <c r="H44" s="24">
        <v>517069</v>
      </c>
      <c r="I44" s="24">
        <v>490669</v>
      </c>
      <c r="J44" s="24">
        <v>1271272</v>
      </c>
      <c r="K44" s="24">
        <v>333930</v>
      </c>
      <c r="L44" s="24">
        <v>199632</v>
      </c>
      <c r="M44" s="24">
        <v>278864</v>
      </c>
      <c r="N44" s="24">
        <v>812426</v>
      </c>
      <c r="O44" s="24">
        <v>577062</v>
      </c>
      <c r="P44" s="24">
        <v>223445</v>
      </c>
      <c r="Q44" s="24">
        <v>274702</v>
      </c>
      <c r="R44" s="24">
        <v>1075209</v>
      </c>
      <c r="S44" s="24"/>
      <c r="T44" s="24"/>
      <c r="U44" s="24"/>
      <c r="V44" s="24"/>
      <c r="W44" s="24">
        <v>3158907</v>
      </c>
      <c r="X44" s="24">
        <v>3916562</v>
      </c>
      <c r="Y44" s="24">
        <v>-757655</v>
      </c>
      <c r="Z44" s="6">
        <v>-19.34</v>
      </c>
      <c r="AA44" s="22">
        <v>5139214</v>
      </c>
    </row>
    <row r="45" spans="1:27" ht="12.75">
      <c r="A45" s="5" t="s">
        <v>48</v>
      </c>
      <c r="B45" s="3"/>
      <c r="C45" s="25">
        <v>772122</v>
      </c>
      <c r="D45" s="25"/>
      <c r="E45" s="26">
        <v>173580</v>
      </c>
      <c r="F45" s="27">
        <v>200237</v>
      </c>
      <c r="G45" s="27">
        <v>44756</v>
      </c>
      <c r="H45" s="27">
        <v>44756</v>
      </c>
      <c r="I45" s="27">
        <v>106319</v>
      </c>
      <c r="J45" s="27">
        <v>195831</v>
      </c>
      <c r="K45" s="27">
        <v>113466</v>
      </c>
      <c r="L45" s="27">
        <v>43492</v>
      </c>
      <c r="M45" s="27">
        <v>34833</v>
      </c>
      <c r="N45" s="27">
        <v>191791</v>
      </c>
      <c r="O45" s="27">
        <v>87405</v>
      </c>
      <c r="P45" s="27">
        <v>-10000</v>
      </c>
      <c r="Q45" s="27">
        <v>90652</v>
      </c>
      <c r="R45" s="27">
        <v>168057</v>
      </c>
      <c r="S45" s="27"/>
      <c r="T45" s="27"/>
      <c r="U45" s="27"/>
      <c r="V45" s="27"/>
      <c r="W45" s="27">
        <v>555679</v>
      </c>
      <c r="X45" s="27">
        <v>140847</v>
      </c>
      <c r="Y45" s="27">
        <v>414832</v>
      </c>
      <c r="Z45" s="7">
        <v>294.53</v>
      </c>
      <c r="AA45" s="25">
        <v>200237</v>
      </c>
    </row>
    <row r="46" spans="1:27" ht="12.75">
      <c r="A46" s="5" t="s">
        <v>49</v>
      </c>
      <c r="B46" s="3"/>
      <c r="C46" s="22">
        <v>6207659</v>
      </c>
      <c r="D46" s="22"/>
      <c r="E46" s="23">
        <v>5867104</v>
      </c>
      <c r="F46" s="24">
        <v>5845688</v>
      </c>
      <c r="G46" s="24">
        <v>346370</v>
      </c>
      <c r="H46" s="24">
        <v>441269</v>
      </c>
      <c r="I46" s="24">
        <v>464979</v>
      </c>
      <c r="J46" s="24">
        <v>1252618</v>
      </c>
      <c r="K46" s="24">
        <v>615415</v>
      </c>
      <c r="L46" s="24">
        <v>363530</v>
      </c>
      <c r="M46" s="24">
        <v>422352</v>
      </c>
      <c r="N46" s="24">
        <v>1401297</v>
      </c>
      <c r="O46" s="24">
        <v>750124</v>
      </c>
      <c r="P46" s="24">
        <v>318043</v>
      </c>
      <c r="Q46" s="24">
        <v>470553</v>
      </c>
      <c r="R46" s="24">
        <v>1538720</v>
      </c>
      <c r="S46" s="24"/>
      <c r="T46" s="24"/>
      <c r="U46" s="24"/>
      <c r="V46" s="24"/>
      <c r="W46" s="24">
        <v>4192635</v>
      </c>
      <c r="X46" s="24">
        <v>4391759</v>
      </c>
      <c r="Y46" s="24">
        <v>-199124</v>
      </c>
      <c r="Z46" s="6">
        <v>-4.53</v>
      </c>
      <c r="AA46" s="22">
        <v>5845688</v>
      </c>
    </row>
    <row r="47" spans="1:27" ht="12.75">
      <c r="A47" s="2" t="s">
        <v>50</v>
      </c>
      <c r="B47" s="8" t="s">
        <v>51</v>
      </c>
      <c r="C47" s="19"/>
      <c r="D47" s="19"/>
      <c r="E47" s="20">
        <v>150000</v>
      </c>
      <c r="F47" s="21">
        <v>206765</v>
      </c>
      <c r="G47" s="21">
        <v>103383</v>
      </c>
      <c r="H47" s="21"/>
      <c r="I47" s="21"/>
      <c r="J47" s="21">
        <v>103383</v>
      </c>
      <c r="K47" s="21"/>
      <c r="L47" s="21"/>
      <c r="M47" s="21"/>
      <c r="N47" s="21"/>
      <c r="O47" s="21">
        <v>103383</v>
      </c>
      <c r="P47" s="21"/>
      <c r="Q47" s="21"/>
      <c r="R47" s="21">
        <v>103383</v>
      </c>
      <c r="S47" s="21"/>
      <c r="T47" s="21"/>
      <c r="U47" s="21"/>
      <c r="V47" s="21"/>
      <c r="W47" s="21">
        <v>206766</v>
      </c>
      <c r="X47" s="21">
        <v>135206</v>
      </c>
      <c r="Y47" s="21">
        <v>71560</v>
      </c>
      <c r="Z47" s="4">
        <v>52.93</v>
      </c>
      <c r="AA47" s="19">
        <v>206765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88248610</v>
      </c>
      <c r="D48" s="40">
        <f>+D28+D32+D38+D42+D47</f>
        <v>0</v>
      </c>
      <c r="E48" s="41">
        <f t="shared" si="9"/>
        <v>79737473</v>
      </c>
      <c r="F48" s="42">
        <f t="shared" si="9"/>
        <v>76666203</v>
      </c>
      <c r="G48" s="42">
        <f t="shared" si="9"/>
        <v>3142586</v>
      </c>
      <c r="H48" s="42">
        <f t="shared" si="9"/>
        <v>3547832</v>
      </c>
      <c r="I48" s="42">
        <f t="shared" si="9"/>
        <v>3294861</v>
      </c>
      <c r="J48" s="42">
        <f t="shared" si="9"/>
        <v>9985279</v>
      </c>
      <c r="K48" s="42">
        <f t="shared" si="9"/>
        <v>3720842</v>
      </c>
      <c r="L48" s="42">
        <f t="shared" si="9"/>
        <v>2884696</v>
      </c>
      <c r="M48" s="42">
        <f t="shared" si="9"/>
        <v>3988020</v>
      </c>
      <c r="N48" s="42">
        <f t="shared" si="9"/>
        <v>10593558</v>
      </c>
      <c r="O48" s="42">
        <f t="shared" si="9"/>
        <v>6211573</v>
      </c>
      <c r="P48" s="42">
        <f t="shared" si="9"/>
        <v>2913706</v>
      </c>
      <c r="Q48" s="42">
        <f t="shared" si="9"/>
        <v>4697208</v>
      </c>
      <c r="R48" s="42">
        <f t="shared" si="9"/>
        <v>13822487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34401324</v>
      </c>
      <c r="X48" s="42">
        <f t="shared" si="9"/>
        <v>58574608</v>
      </c>
      <c r="Y48" s="42">
        <f t="shared" si="9"/>
        <v>-24173284</v>
      </c>
      <c r="Z48" s="43">
        <f>+IF(X48&lt;&gt;0,+(Y48/X48)*100,0)</f>
        <v>-41.26922027374046</v>
      </c>
      <c r="AA48" s="40">
        <f>+AA28+AA32+AA38+AA42+AA47</f>
        <v>76666203</v>
      </c>
    </row>
    <row r="49" spans="1:27" ht="12.75">
      <c r="A49" s="14" t="s">
        <v>88</v>
      </c>
      <c r="B49" s="15"/>
      <c r="C49" s="44">
        <f aca="true" t="shared" si="10" ref="C49:Y49">+C25-C48</f>
        <v>-6812958</v>
      </c>
      <c r="D49" s="44">
        <f>+D25-D48</f>
        <v>0</v>
      </c>
      <c r="E49" s="45">
        <f t="shared" si="10"/>
        <v>-10282588</v>
      </c>
      <c r="F49" s="46">
        <f t="shared" si="10"/>
        <v>-3661330</v>
      </c>
      <c r="G49" s="46">
        <f t="shared" si="10"/>
        <v>10231774</v>
      </c>
      <c r="H49" s="46">
        <f t="shared" si="10"/>
        <v>13611733</v>
      </c>
      <c r="I49" s="46">
        <f t="shared" si="10"/>
        <v>-1690307</v>
      </c>
      <c r="J49" s="46">
        <f t="shared" si="10"/>
        <v>22153200</v>
      </c>
      <c r="K49" s="46">
        <f t="shared" si="10"/>
        <v>-1605568</v>
      </c>
      <c r="L49" s="46">
        <f t="shared" si="10"/>
        <v>-600633</v>
      </c>
      <c r="M49" s="46">
        <f t="shared" si="10"/>
        <v>10480123</v>
      </c>
      <c r="N49" s="46">
        <f t="shared" si="10"/>
        <v>8273922</v>
      </c>
      <c r="O49" s="46">
        <f t="shared" si="10"/>
        <v>9328902</v>
      </c>
      <c r="P49" s="46">
        <f t="shared" si="10"/>
        <v>-1340354</v>
      </c>
      <c r="Q49" s="46">
        <f t="shared" si="10"/>
        <v>7913116</v>
      </c>
      <c r="R49" s="46">
        <f t="shared" si="10"/>
        <v>15901664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46328786</v>
      </c>
      <c r="X49" s="46">
        <f>IF(F25=F48,0,X25-X48)</f>
        <v>-3682256</v>
      </c>
      <c r="Y49" s="46">
        <f t="shared" si="10"/>
        <v>50011042</v>
      </c>
      <c r="Z49" s="47">
        <f>+IF(X49&lt;&gt;0,+(Y49/X49)*100,0)</f>
        <v>-1358.1630934948573</v>
      </c>
      <c r="AA49" s="44">
        <f>+AA25-AA48</f>
        <v>-3661330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38404295</v>
      </c>
      <c r="D5" s="19">
        <f>SUM(D6:D8)</f>
        <v>0</v>
      </c>
      <c r="E5" s="20">
        <f t="shared" si="0"/>
        <v>38765392</v>
      </c>
      <c r="F5" s="21">
        <f t="shared" si="0"/>
        <v>36929224</v>
      </c>
      <c r="G5" s="21">
        <f t="shared" si="0"/>
        <v>13800534</v>
      </c>
      <c r="H5" s="21">
        <f t="shared" si="0"/>
        <v>272396</v>
      </c>
      <c r="I5" s="21">
        <f t="shared" si="0"/>
        <v>157272</v>
      </c>
      <c r="J5" s="21">
        <f t="shared" si="0"/>
        <v>14230202</v>
      </c>
      <c r="K5" s="21">
        <f t="shared" si="0"/>
        <v>770191</v>
      </c>
      <c r="L5" s="21">
        <f t="shared" si="0"/>
        <v>114280</v>
      </c>
      <c r="M5" s="21">
        <f t="shared" si="0"/>
        <v>473212</v>
      </c>
      <c r="N5" s="21">
        <f t="shared" si="0"/>
        <v>1357683</v>
      </c>
      <c r="O5" s="21">
        <f t="shared" si="0"/>
        <v>314339</v>
      </c>
      <c r="P5" s="21">
        <f t="shared" si="0"/>
        <v>1021991</v>
      </c>
      <c r="Q5" s="21">
        <f t="shared" si="0"/>
        <v>114018</v>
      </c>
      <c r="R5" s="21">
        <f t="shared" si="0"/>
        <v>1450348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17038233</v>
      </c>
      <c r="X5" s="21">
        <f t="shared" si="0"/>
        <v>27954803</v>
      </c>
      <c r="Y5" s="21">
        <f t="shared" si="0"/>
        <v>-10916570</v>
      </c>
      <c r="Z5" s="4">
        <f>+IF(X5&lt;&gt;0,+(Y5/X5)*100,0)</f>
        <v>-39.050784940248015</v>
      </c>
      <c r="AA5" s="19">
        <f>SUM(AA6:AA8)</f>
        <v>36929224</v>
      </c>
    </row>
    <row r="6" spans="1:27" ht="12.75">
      <c r="A6" s="5" t="s">
        <v>32</v>
      </c>
      <c r="B6" s="3"/>
      <c r="C6" s="22">
        <v>1998000</v>
      </c>
      <c r="D6" s="22"/>
      <c r="E6" s="23">
        <v>2066000</v>
      </c>
      <c r="F6" s="24">
        <v>2066000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1549503</v>
      </c>
      <c r="Y6" s="24">
        <v>-1549503</v>
      </c>
      <c r="Z6" s="6">
        <v>-100</v>
      </c>
      <c r="AA6" s="22">
        <v>2066000</v>
      </c>
    </row>
    <row r="7" spans="1:27" ht="12.75">
      <c r="A7" s="5" t="s">
        <v>33</v>
      </c>
      <c r="B7" s="3"/>
      <c r="C7" s="25">
        <v>36406295</v>
      </c>
      <c r="D7" s="25"/>
      <c r="E7" s="26">
        <v>36699392</v>
      </c>
      <c r="F7" s="27">
        <v>34863224</v>
      </c>
      <c r="G7" s="27">
        <v>13800534</v>
      </c>
      <c r="H7" s="27">
        <v>272396</v>
      </c>
      <c r="I7" s="27">
        <v>157272</v>
      </c>
      <c r="J7" s="27">
        <v>14230202</v>
      </c>
      <c r="K7" s="27">
        <v>770191</v>
      </c>
      <c r="L7" s="27">
        <v>114280</v>
      </c>
      <c r="M7" s="27">
        <v>473212</v>
      </c>
      <c r="N7" s="27">
        <v>1357683</v>
      </c>
      <c r="O7" s="27">
        <v>314339</v>
      </c>
      <c r="P7" s="27">
        <v>1021991</v>
      </c>
      <c r="Q7" s="27">
        <v>114018</v>
      </c>
      <c r="R7" s="27">
        <v>1450348</v>
      </c>
      <c r="S7" s="27"/>
      <c r="T7" s="27"/>
      <c r="U7" s="27"/>
      <c r="V7" s="27"/>
      <c r="W7" s="27">
        <v>17038233</v>
      </c>
      <c r="X7" s="27">
        <v>26405300</v>
      </c>
      <c r="Y7" s="27">
        <v>-9367067</v>
      </c>
      <c r="Z7" s="7">
        <v>-35.47</v>
      </c>
      <c r="AA7" s="25">
        <v>34863224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1517202</v>
      </c>
      <c r="D9" s="19">
        <f>SUM(D10:D14)</f>
        <v>0</v>
      </c>
      <c r="E9" s="20">
        <f t="shared" si="1"/>
        <v>9186900</v>
      </c>
      <c r="F9" s="21">
        <f t="shared" si="1"/>
        <v>9187050</v>
      </c>
      <c r="G9" s="21">
        <f t="shared" si="1"/>
        <v>9725</v>
      </c>
      <c r="H9" s="21">
        <f t="shared" si="1"/>
        <v>10264</v>
      </c>
      <c r="I9" s="21">
        <f t="shared" si="1"/>
        <v>5815</v>
      </c>
      <c r="J9" s="21">
        <f t="shared" si="1"/>
        <v>25804</v>
      </c>
      <c r="K9" s="21">
        <f t="shared" si="1"/>
        <v>621876</v>
      </c>
      <c r="L9" s="21">
        <f t="shared" si="1"/>
        <v>238820</v>
      </c>
      <c r="M9" s="21">
        <f t="shared" si="1"/>
        <v>189984</v>
      </c>
      <c r="N9" s="21">
        <f t="shared" si="1"/>
        <v>1050680</v>
      </c>
      <c r="O9" s="21">
        <f t="shared" si="1"/>
        <v>212752</v>
      </c>
      <c r="P9" s="21">
        <f t="shared" si="1"/>
        <v>170211</v>
      </c>
      <c r="Q9" s="21">
        <f t="shared" si="1"/>
        <v>5380753</v>
      </c>
      <c r="R9" s="21">
        <f t="shared" si="1"/>
        <v>5763716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6840200</v>
      </c>
      <c r="X9" s="21">
        <f t="shared" si="1"/>
        <v>6890226</v>
      </c>
      <c r="Y9" s="21">
        <f t="shared" si="1"/>
        <v>-50026</v>
      </c>
      <c r="Z9" s="4">
        <f>+IF(X9&lt;&gt;0,+(Y9/X9)*100,0)</f>
        <v>-0.7260429483735367</v>
      </c>
      <c r="AA9" s="19">
        <f>SUM(AA10:AA14)</f>
        <v>9187050</v>
      </c>
    </row>
    <row r="10" spans="1:27" ht="12.75">
      <c r="A10" s="5" t="s">
        <v>36</v>
      </c>
      <c r="B10" s="3"/>
      <c r="C10" s="22">
        <v>1103504</v>
      </c>
      <c r="D10" s="22"/>
      <c r="E10" s="23">
        <v>1166900</v>
      </c>
      <c r="F10" s="24">
        <v>1167050</v>
      </c>
      <c r="G10" s="24">
        <v>3355</v>
      </c>
      <c r="H10" s="24">
        <v>4783</v>
      </c>
      <c r="I10" s="24">
        <v>1954</v>
      </c>
      <c r="J10" s="24">
        <v>10092</v>
      </c>
      <c r="K10" s="24">
        <v>616369</v>
      </c>
      <c r="L10" s="24">
        <v>231556</v>
      </c>
      <c r="M10" s="24">
        <v>175246</v>
      </c>
      <c r="N10" s="24">
        <v>1023171</v>
      </c>
      <c r="O10" s="24">
        <v>185484</v>
      </c>
      <c r="P10" s="24">
        <v>150193</v>
      </c>
      <c r="Q10" s="24">
        <v>30637</v>
      </c>
      <c r="R10" s="24">
        <v>366314</v>
      </c>
      <c r="S10" s="24"/>
      <c r="T10" s="24"/>
      <c r="U10" s="24"/>
      <c r="V10" s="24"/>
      <c r="W10" s="24">
        <v>1399577</v>
      </c>
      <c r="X10" s="24">
        <v>875229</v>
      </c>
      <c r="Y10" s="24">
        <v>524348</v>
      </c>
      <c r="Z10" s="6">
        <v>59.91</v>
      </c>
      <c r="AA10" s="22">
        <v>1167050</v>
      </c>
    </row>
    <row r="11" spans="1:27" ht="12.75">
      <c r="A11" s="5" t="s">
        <v>37</v>
      </c>
      <c r="B11" s="3"/>
      <c r="C11" s="22">
        <v>413698</v>
      </c>
      <c r="D11" s="22"/>
      <c r="E11" s="23">
        <v>8020000</v>
      </c>
      <c r="F11" s="24">
        <v>8020000</v>
      </c>
      <c r="G11" s="24">
        <v>6370</v>
      </c>
      <c r="H11" s="24">
        <v>5481</v>
      </c>
      <c r="I11" s="24">
        <v>3861</v>
      </c>
      <c r="J11" s="24">
        <v>15712</v>
      </c>
      <c r="K11" s="24">
        <v>5507</v>
      </c>
      <c r="L11" s="24">
        <v>7264</v>
      </c>
      <c r="M11" s="24">
        <v>14738</v>
      </c>
      <c r="N11" s="24">
        <v>27509</v>
      </c>
      <c r="O11" s="24">
        <v>27268</v>
      </c>
      <c r="P11" s="24">
        <v>20018</v>
      </c>
      <c r="Q11" s="24">
        <v>5350116</v>
      </c>
      <c r="R11" s="24">
        <v>5397402</v>
      </c>
      <c r="S11" s="24"/>
      <c r="T11" s="24"/>
      <c r="U11" s="24"/>
      <c r="V11" s="24"/>
      <c r="W11" s="24">
        <v>5440623</v>
      </c>
      <c r="X11" s="24">
        <v>6014997</v>
      </c>
      <c r="Y11" s="24">
        <v>-574374</v>
      </c>
      <c r="Z11" s="6">
        <v>-9.55</v>
      </c>
      <c r="AA11" s="22">
        <v>8020000</v>
      </c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4192070</v>
      </c>
      <c r="D15" s="19">
        <f>SUM(D16:D18)</f>
        <v>0</v>
      </c>
      <c r="E15" s="20">
        <f t="shared" si="2"/>
        <v>2865000</v>
      </c>
      <c r="F15" s="21">
        <f t="shared" si="2"/>
        <v>2635000</v>
      </c>
      <c r="G15" s="21">
        <f t="shared" si="2"/>
        <v>7707</v>
      </c>
      <c r="H15" s="21">
        <f t="shared" si="2"/>
        <v>847565</v>
      </c>
      <c r="I15" s="21">
        <f t="shared" si="2"/>
        <v>30343</v>
      </c>
      <c r="J15" s="21">
        <f t="shared" si="2"/>
        <v>885615</v>
      </c>
      <c r="K15" s="21">
        <f t="shared" si="2"/>
        <v>1349463</v>
      </c>
      <c r="L15" s="21">
        <f t="shared" si="2"/>
        <v>123168</v>
      </c>
      <c r="M15" s="21">
        <f t="shared" si="2"/>
        <v>4550</v>
      </c>
      <c r="N15" s="21">
        <f t="shared" si="2"/>
        <v>1477181</v>
      </c>
      <c r="O15" s="21">
        <f t="shared" si="2"/>
        <v>31448</v>
      </c>
      <c r="P15" s="21">
        <f t="shared" si="2"/>
        <v>687</v>
      </c>
      <c r="Q15" s="21">
        <f t="shared" si="2"/>
        <v>0</v>
      </c>
      <c r="R15" s="21">
        <f t="shared" si="2"/>
        <v>32135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2394931</v>
      </c>
      <c r="X15" s="21">
        <f t="shared" si="2"/>
        <v>2056750</v>
      </c>
      <c r="Y15" s="21">
        <f t="shared" si="2"/>
        <v>338181</v>
      </c>
      <c r="Z15" s="4">
        <f>+IF(X15&lt;&gt;0,+(Y15/X15)*100,0)</f>
        <v>16.442494226327945</v>
      </c>
      <c r="AA15" s="19">
        <f>SUM(AA16:AA18)</f>
        <v>2635000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4037061</v>
      </c>
      <c r="D17" s="22"/>
      <c r="E17" s="23">
        <v>2705000</v>
      </c>
      <c r="F17" s="24">
        <v>2475000</v>
      </c>
      <c r="G17" s="24">
        <v>7707</v>
      </c>
      <c r="H17" s="24">
        <v>814069</v>
      </c>
      <c r="I17" s="24">
        <v>2900</v>
      </c>
      <c r="J17" s="24">
        <v>824676</v>
      </c>
      <c r="K17" s="24">
        <v>1349246</v>
      </c>
      <c r="L17" s="24">
        <v>123168</v>
      </c>
      <c r="M17" s="24">
        <v>4550</v>
      </c>
      <c r="N17" s="24">
        <v>1476964</v>
      </c>
      <c r="O17" s="24">
        <v>31100</v>
      </c>
      <c r="P17" s="24"/>
      <c r="Q17" s="24"/>
      <c r="R17" s="24">
        <v>31100</v>
      </c>
      <c r="S17" s="24"/>
      <c r="T17" s="24"/>
      <c r="U17" s="24"/>
      <c r="V17" s="24"/>
      <c r="W17" s="24">
        <v>2332740</v>
      </c>
      <c r="X17" s="24">
        <v>1936753</v>
      </c>
      <c r="Y17" s="24">
        <v>395987</v>
      </c>
      <c r="Z17" s="6">
        <v>20.45</v>
      </c>
      <c r="AA17" s="22">
        <v>2475000</v>
      </c>
    </row>
    <row r="18" spans="1:27" ht="12.75">
      <c r="A18" s="5" t="s">
        <v>44</v>
      </c>
      <c r="B18" s="3"/>
      <c r="C18" s="22">
        <v>155009</v>
      </c>
      <c r="D18" s="22"/>
      <c r="E18" s="23">
        <v>160000</v>
      </c>
      <c r="F18" s="24">
        <v>160000</v>
      </c>
      <c r="G18" s="24"/>
      <c r="H18" s="24">
        <v>33496</v>
      </c>
      <c r="I18" s="24">
        <v>27443</v>
      </c>
      <c r="J18" s="24">
        <v>60939</v>
      </c>
      <c r="K18" s="24">
        <v>217</v>
      </c>
      <c r="L18" s="24"/>
      <c r="M18" s="24"/>
      <c r="N18" s="24">
        <v>217</v>
      </c>
      <c r="O18" s="24">
        <v>348</v>
      </c>
      <c r="P18" s="24">
        <v>687</v>
      </c>
      <c r="Q18" s="24"/>
      <c r="R18" s="24">
        <v>1035</v>
      </c>
      <c r="S18" s="24"/>
      <c r="T18" s="24"/>
      <c r="U18" s="24"/>
      <c r="V18" s="24"/>
      <c r="W18" s="24">
        <v>62191</v>
      </c>
      <c r="X18" s="24">
        <v>119997</v>
      </c>
      <c r="Y18" s="24">
        <v>-57806</v>
      </c>
      <c r="Z18" s="6">
        <v>-48.17</v>
      </c>
      <c r="AA18" s="22">
        <v>160000</v>
      </c>
    </row>
    <row r="19" spans="1:27" ht="12.75">
      <c r="A19" s="2" t="s">
        <v>45</v>
      </c>
      <c r="B19" s="8"/>
      <c r="C19" s="19">
        <f aca="true" t="shared" si="3" ref="C19:Y19">SUM(C20:C23)</f>
        <v>117126205</v>
      </c>
      <c r="D19" s="19">
        <f>SUM(D20:D23)</f>
        <v>0</v>
      </c>
      <c r="E19" s="20">
        <f t="shared" si="3"/>
        <v>110993342</v>
      </c>
      <c r="F19" s="21">
        <f t="shared" si="3"/>
        <v>104943589</v>
      </c>
      <c r="G19" s="21">
        <f t="shared" si="3"/>
        <v>3634616</v>
      </c>
      <c r="H19" s="21">
        <f t="shared" si="3"/>
        <v>4137661</v>
      </c>
      <c r="I19" s="21">
        <f t="shared" si="3"/>
        <v>4034836</v>
      </c>
      <c r="J19" s="21">
        <f t="shared" si="3"/>
        <v>11807113</v>
      </c>
      <c r="K19" s="21">
        <f t="shared" si="3"/>
        <v>10986053</v>
      </c>
      <c r="L19" s="21">
        <f t="shared" si="3"/>
        <v>11446507</v>
      </c>
      <c r="M19" s="21">
        <f t="shared" si="3"/>
        <v>6937155</v>
      </c>
      <c r="N19" s="21">
        <f t="shared" si="3"/>
        <v>29369715</v>
      </c>
      <c r="O19" s="21">
        <f t="shared" si="3"/>
        <v>4502824</v>
      </c>
      <c r="P19" s="21">
        <f t="shared" si="3"/>
        <v>6859383</v>
      </c>
      <c r="Q19" s="21">
        <f t="shared" si="3"/>
        <v>25785409</v>
      </c>
      <c r="R19" s="21">
        <f t="shared" si="3"/>
        <v>37147616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78324444</v>
      </c>
      <c r="X19" s="21">
        <f t="shared" si="3"/>
        <v>80825098</v>
      </c>
      <c r="Y19" s="21">
        <f t="shared" si="3"/>
        <v>-2500654</v>
      </c>
      <c r="Z19" s="4">
        <f>+IF(X19&lt;&gt;0,+(Y19/X19)*100,0)</f>
        <v>-3.0939077859206554</v>
      </c>
      <c r="AA19" s="19">
        <f>SUM(AA20:AA23)</f>
        <v>104943589</v>
      </c>
    </row>
    <row r="20" spans="1:27" ht="12.75">
      <c r="A20" s="5" t="s">
        <v>46</v>
      </c>
      <c r="B20" s="3"/>
      <c r="C20" s="22">
        <v>24403606</v>
      </c>
      <c r="D20" s="22"/>
      <c r="E20" s="23">
        <v>33899437</v>
      </c>
      <c r="F20" s="24">
        <v>28060163</v>
      </c>
      <c r="G20" s="24">
        <v>2061832</v>
      </c>
      <c r="H20" s="24">
        <v>2361406</v>
      </c>
      <c r="I20" s="24">
        <v>2384237</v>
      </c>
      <c r="J20" s="24">
        <v>6807475</v>
      </c>
      <c r="K20" s="24">
        <v>2125418</v>
      </c>
      <c r="L20" s="24">
        <v>2680025</v>
      </c>
      <c r="M20" s="24">
        <v>1887877</v>
      </c>
      <c r="N20" s="24">
        <v>6693320</v>
      </c>
      <c r="O20" s="24">
        <v>2532565</v>
      </c>
      <c r="P20" s="24">
        <v>2449672</v>
      </c>
      <c r="Q20" s="24">
        <v>2328005</v>
      </c>
      <c r="R20" s="24">
        <v>7310242</v>
      </c>
      <c r="S20" s="24"/>
      <c r="T20" s="24"/>
      <c r="U20" s="24"/>
      <c r="V20" s="24"/>
      <c r="W20" s="24">
        <v>20811037</v>
      </c>
      <c r="X20" s="24">
        <v>23088869</v>
      </c>
      <c r="Y20" s="24">
        <v>-2277832</v>
      </c>
      <c r="Z20" s="6">
        <v>-9.87</v>
      </c>
      <c r="AA20" s="22">
        <v>28060163</v>
      </c>
    </row>
    <row r="21" spans="1:27" ht="12.75">
      <c r="A21" s="5" t="s">
        <v>47</v>
      </c>
      <c r="B21" s="3"/>
      <c r="C21" s="22">
        <v>74628941</v>
      </c>
      <c r="D21" s="22"/>
      <c r="E21" s="23">
        <v>56808547</v>
      </c>
      <c r="F21" s="24">
        <v>56977269</v>
      </c>
      <c r="G21" s="24">
        <v>778263</v>
      </c>
      <c r="H21" s="24">
        <v>832707</v>
      </c>
      <c r="I21" s="24">
        <v>786193</v>
      </c>
      <c r="J21" s="24">
        <v>2397163</v>
      </c>
      <c r="K21" s="24">
        <v>7942888</v>
      </c>
      <c r="L21" s="24">
        <v>7706065</v>
      </c>
      <c r="M21" s="24">
        <v>4095878</v>
      </c>
      <c r="N21" s="24">
        <v>19744831</v>
      </c>
      <c r="O21" s="24">
        <v>1116708</v>
      </c>
      <c r="P21" s="24">
        <v>3487320</v>
      </c>
      <c r="Q21" s="24">
        <v>22416725</v>
      </c>
      <c r="R21" s="24">
        <v>27020753</v>
      </c>
      <c r="S21" s="24"/>
      <c r="T21" s="24"/>
      <c r="U21" s="24"/>
      <c r="V21" s="24"/>
      <c r="W21" s="24">
        <v>49162747</v>
      </c>
      <c r="X21" s="24">
        <v>42673902</v>
      </c>
      <c r="Y21" s="24">
        <v>6488845</v>
      </c>
      <c r="Z21" s="6">
        <v>15.21</v>
      </c>
      <c r="AA21" s="22">
        <v>56977269</v>
      </c>
    </row>
    <row r="22" spans="1:27" ht="12.75">
      <c r="A22" s="5" t="s">
        <v>48</v>
      </c>
      <c r="B22" s="3"/>
      <c r="C22" s="25">
        <v>10739305</v>
      </c>
      <c r="D22" s="25"/>
      <c r="E22" s="26">
        <v>8728201</v>
      </c>
      <c r="F22" s="27">
        <v>8352688</v>
      </c>
      <c r="G22" s="27">
        <v>332370</v>
      </c>
      <c r="H22" s="27">
        <v>473392</v>
      </c>
      <c r="I22" s="27">
        <v>424299</v>
      </c>
      <c r="J22" s="27">
        <v>1230061</v>
      </c>
      <c r="K22" s="27">
        <v>396554</v>
      </c>
      <c r="L22" s="27">
        <v>407271</v>
      </c>
      <c r="M22" s="27">
        <v>390407</v>
      </c>
      <c r="N22" s="27">
        <v>1194232</v>
      </c>
      <c r="O22" s="27">
        <v>381625</v>
      </c>
      <c r="P22" s="27">
        <v>379932</v>
      </c>
      <c r="Q22" s="27">
        <v>432043</v>
      </c>
      <c r="R22" s="27">
        <v>1193600</v>
      </c>
      <c r="S22" s="27"/>
      <c r="T22" s="27"/>
      <c r="U22" s="27"/>
      <c r="V22" s="27"/>
      <c r="W22" s="27">
        <v>3617893</v>
      </c>
      <c r="X22" s="27">
        <v>6395937</v>
      </c>
      <c r="Y22" s="27">
        <v>-2778044</v>
      </c>
      <c r="Z22" s="7">
        <v>-43.43</v>
      </c>
      <c r="AA22" s="25">
        <v>8352688</v>
      </c>
    </row>
    <row r="23" spans="1:27" ht="12.75">
      <c r="A23" s="5" t="s">
        <v>49</v>
      </c>
      <c r="B23" s="3"/>
      <c r="C23" s="22">
        <v>7354353</v>
      </c>
      <c r="D23" s="22"/>
      <c r="E23" s="23">
        <v>11557157</v>
      </c>
      <c r="F23" s="24">
        <v>11553469</v>
      </c>
      <c r="G23" s="24">
        <v>462151</v>
      </c>
      <c r="H23" s="24">
        <v>470156</v>
      </c>
      <c r="I23" s="24">
        <v>440107</v>
      </c>
      <c r="J23" s="24">
        <v>1372414</v>
      </c>
      <c r="K23" s="24">
        <v>521193</v>
      </c>
      <c r="L23" s="24">
        <v>653146</v>
      </c>
      <c r="M23" s="24">
        <v>562993</v>
      </c>
      <c r="N23" s="24">
        <v>1737332</v>
      </c>
      <c r="O23" s="24">
        <v>471926</v>
      </c>
      <c r="P23" s="24">
        <v>542459</v>
      </c>
      <c r="Q23" s="24">
        <v>608636</v>
      </c>
      <c r="R23" s="24">
        <v>1623021</v>
      </c>
      <c r="S23" s="24"/>
      <c r="T23" s="24"/>
      <c r="U23" s="24"/>
      <c r="V23" s="24"/>
      <c r="W23" s="24">
        <v>4732767</v>
      </c>
      <c r="X23" s="24">
        <v>8666390</v>
      </c>
      <c r="Y23" s="24">
        <v>-3933623</v>
      </c>
      <c r="Z23" s="6">
        <v>-45.39</v>
      </c>
      <c r="AA23" s="22">
        <v>11553469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161239772</v>
      </c>
      <c r="D25" s="40">
        <f>+D5+D9+D15+D19+D24</f>
        <v>0</v>
      </c>
      <c r="E25" s="41">
        <f t="shared" si="4"/>
        <v>161810634</v>
      </c>
      <c r="F25" s="42">
        <f t="shared" si="4"/>
        <v>153694863</v>
      </c>
      <c r="G25" s="42">
        <f t="shared" si="4"/>
        <v>17452582</v>
      </c>
      <c r="H25" s="42">
        <f t="shared" si="4"/>
        <v>5267886</v>
      </c>
      <c r="I25" s="42">
        <f t="shared" si="4"/>
        <v>4228266</v>
      </c>
      <c r="J25" s="42">
        <f t="shared" si="4"/>
        <v>26948734</v>
      </c>
      <c r="K25" s="42">
        <f t="shared" si="4"/>
        <v>13727583</v>
      </c>
      <c r="L25" s="42">
        <f t="shared" si="4"/>
        <v>11922775</v>
      </c>
      <c r="M25" s="42">
        <f t="shared" si="4"/>
        <v>7604901</v>
      </c>
      <c r="N25" s="42">
        <f t="shared" si="4"/>
        <v>33255259</v>
      </c>
      <c r="O25" s="42">
        <f t="shared" si="4"/>
        <v>5061363</v>
      </c>
      <c r="P25" s="42">
        <f t="shared" si="4"/>
        <v>8052272</v>
      </c>
      <c r="Q25" s="42">
        <f t="shared" si="4"/>
        <v>31280180</v>
      </c>
      <c r="R25" s="42">
        <f t="shared" si="4"/>
        <v>44393815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104597808</v>
      </c>
      <c r="X25" s="42">
        <f t="shared" si="4"/>
        <v>117726877</v>
      </c>
      <c r="Y25" s="42">
        <f t="shared" si="4"/>
        <v>-13129069</v>
      </c>
      <c r="Z25" s="43">
        <f>+IF(X25&lt;&gt;0,+(Y25/X25)*100,0)</f>
        <v>-11.15214242878455</v>
      </c>
      <c r="AA25" s="40">
        <f>+AA5+AA9+AA15+AA19+AA24</f>
        <v>153694863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31800627</v>
      </c>
      <c r="D28" s="19">
        <f>SUM(D29:D31)</f>
        <v>0</v>
      </c>
      <c r="E28" s="20">
        <f t="shared" si="5"/>
        <v>37157697</v>
      </c>
      <c r="F28" s="21">
        <f t="shared" si="5"/>
        <v>37229222</v>
      </c>
      <c r="G28" s="21">
        <f t="shared" si="5"/>
        <v>1913401</v>
      </c>
      <c r="H28" s="21">
        <f t="shared" si="5"/>
        <v>1952952</v>
      </c>
      <c r="I28" s="21">
        <f t="shared" si="5"/>
        <v>2005895</v>
      </c>
      <c r="J28" s="21">
        <f t="shared" si="5"/>
        <v>5872248</v>
      </c>
      <c r="K28" s="21">
        <f t="shared" si="5"/>
        <v>2776882</v>
      </c>
      <c r="L28" s="21">
        <f t="shared" si="5"/>
        <v>2502349</v>
      </c>
      <c r="M28" s="21">
        <f t="shared" si="5"/>
        <v>2820512</v>
      </c>
      <c r="N28" s="21">
        <f t="shared" si="5"/>
        <v>8099743</v>
      </c>
      <c r="O28" s="21">
        <f t="shared" si="5"/>
        <v>1870683</v>
      </c>
      <c r="P28" s="21">
        <f t="shared" si="5"/>
        <v>4711747</v>
      </c>
      <c r="Q28" s="21">
        <f t="shared" si="5"/>
        <v>2632154</v>
      </c>
      <c r="R28" s="21">
        <f t="shared" si="5"/>
        <v>9214584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23186575</v>
      </c>
      <c r="X28" s="21">
        <f t="shared" si="5"/>
        <v>27293335</v>
      </c>
      <c r="Y28" s="21">
        <f t="shared" si="5"/>
        <v>-4106760</v>
      </c>
      <c r="Z28" s="4">
        <f>+IF(X28&lt;&gt;0,+(Y28/X28)*100,0)</f>
        <v>-15.046750424599997</v>
      </c>
      <c r="AA28" s="19">
        <f>SUM(AA29:AA31)</f>
        <v>37229222</v>
      </c>
    </row>
    <row r="29" spans="1:27" ht="12.75">
      <c r="A29" s="5" t="s">
        <v>32</v>
      </c>
      <c r="B29" s="3"/>
      <c r="C29" s="22">
        <v>11166884</v>
      </c>
      <c r="D29" s="22"/>
      <c r="E29" s="23">
        <v>12763104</v>
      </c>
      <c r="F29" s="24">
        <v>12586811</v>
      </c>
      <c r="G29" s="24">
        <v>498007</v>
      </c>
      <c r="H29" s="24">
        <v>584084</v>
      </c>
      <c r="I29" s="24">
        <v>530511</v>
      </c>
      <c r="J29" s="24">
        <v>1612602</v>
      </c>
      <c r="K29" s="24">
        <v>528594</v>
      </c>
      <c r="L29" s="24">
        <v>615488</v>
      </c>
      <c r="M29" s="24">
        <v>700675</v>
      </c>
      <c r="N29" s="24">
        <v>1844757</v>
      </c>
      <c r="O29" s="24">
        <v>492031</v>
      </c>
      <c r="P29" s="24">
        <v>3373552</v>
      </c>
      <c r="Q29" s="24">
        <v>541142</v>
      </c>
      <c r="R29" s="24">
        <v>4406725</v>
      </c>
      <c r="S29" s="24"/>
      <c r="T29" s="24"/>
      <c r="U29" s="24"/>
      <c r="V29" s="24"/>
      <c r="W29" s="24">
        <v>7864084</v>
      </c>
      <c r="X29" s="24">
        <v>9484133</v>
      </c>
      <c r="Y29" s="24">
        <v>-1620049</v>
      </c>
      <c r="Z29" s="6">
        <v>-17.08</v>
      </c>
      <c r="AA29" s="22">
        <v>12586811</v>
      </c>
    </row>
    <row r="30" spans="1:27" ht="12.75">
      <c r="A30" s="5" t="s">
        <v>33</v>
      </c>
      <c r="B30" s="3"/>
      <c r="C30" s="25">
        <v>18584023</v>
      </c>
      <c r="D30" s="25"/>
      <c r="E30" s="26">
        <v>22389667</v>
      </c>
      <c r="F30" s="27">
        <v>22637485</v>
      </c>
      <c r="G30" s="27">
        <v>1324971</v>
      </c>
      <c r="H30" s="27">
        <v>1231891</v>
      </c>
      <c r="I30" s="27">
        <v>1242891</v>
      </c>
      <c r="J30" s="27">
        <v>3799753</v>
      </c>
      <c r="K30" s="27">
        <v>1799552</v>
      </c>
      <c r="L30" s="27">
        <v>1770819</v>
      </c>
      <c r="M30" s="27">
        <v>1732069</v>
      </c>
      <c r="N30" s="27">
        <v>5302440</v>
      </c>
      <c r="O30" s="27">
        <v>1194421</v>
      </c>
      <c r="P30" s="27">
        <v>1219479</v>
      </c>
      <c r="Q30" s="27">
        <v>1988346</v>
      </c>
      <c r="R30" s="27">
        <v>4402246</v>
      </c>
      <c r="S30" s="27"/>
      <c r="T30" s="27"/>
      <c r="U30" s="27"/>
      <c r="V30" s="27"/>
      <c r="W30" s="27">
        <v>13504439</v>
      </c>
      <c r="X30" s="27">
        <v>16416008</v>
      </c>
      <c r="Y30" s="27">
        <v>-2911569</v>
      </c>
      <c r="Z30" s="7">
        <v>-17.74</v>
      </c>
      <c r="AA30" s="25">
        <v>22637485</v>
      </c>
    </row>
    <row r="31" spans="1:27" ht="12.75">
      <c r="A31" s="5" t="s">
        <v>34</v>
      </c>
      <c r="B31" s="3"/>
      <c r="C31" s="22">
        <v>2049720</v>
      </c>
      <c r="D31" s="22"/>
      <c r="E31" s="23">
        <v>2004926</v>
      </c>
      <c r="F31" s="24">
        <v>2004926</v>
      </c>
      <c r="G31" s="24">
        <v>90423</v>
      </c>
      <c r="H31" s="24">
        <v>136977</v>
      </c>
      <c r="I31" s="24">
        <v>232493</v>
      </c>
      <c r="J31" s="24">
        <v>459893</v>
      </c>
      <c r="K31" s="24">
        <v>448736</v>
      </c>
      <c r="L31" s="24">
        <v>116042</v>
      </c>
      <c r="M31" s="24">
        <v>387768</v>
      </c>
      <c r="N31" s="24">
        <v>952546</v>
      </c>
      <c r="O31" s="24">
        <v>184231</v>
      </c>
      <c r="P31" s="24">
        <v>118716</v>
      </c>
      <c r="Q31" s="24">
        <v>102666</v>
      </c>
      <c r="R31" s="24">
        <v>405613</v>
      </c>
      <c r="S31" s="24"/>
      <c r="T31" s="24"/>
      <c r="U31" s="24"/>
      <c r="V31" s="24"/>
      <c r="W31" s="24">
        <v>1818052</v>
      </c>
      <c r="X31" s="24">
        <v>1393194</v>
      </c>
      <c r="Y31" s="24">
        <v>424858</v>
      </c>
      <c r="Z31" s="6">
        <v>30.5</v>
      </c>
      <c r="AA31" s="22">
        <v>2004926</v>
      </c>
    </row>
    <row r="32" spans="1:27" ht="12.75">
      <c r="A32" s="2" t="s">
        <v>35</v>
      </c>
      <c r="B32" s="3"/>
      <c r="C32" s="19">
        <f aca="true" t="shared" si="6" ref="C32:Y32">SUM(C33:C37)</f>
        <v>4344071</v>
      </c>
      <c r="D32" s="19">
        <f>SUM(D33:D37)</f>
        <v>0</v>
      </c>
      <c r="E32" s="20">
        <f t="shared" si="6"/>
        <v>3864662</v>
      </c>
      <c r="F32" s="21">
        <f t="shared" si="6"/>
        <v>3663571</v>
      </c>
      <c r="G32" s="21">
        <f t="shared" si="6"/>
        <v>170095</v>
      </c>
      <c r="H32" s="21">
        <f t="shared" si="6"/>
        <v>161670</v>
      </c>
      <c r="I32" s="21">
        <f t="shared" si="6"/>
        <v>192968</v>
      </c>
      <c r="J32" s="21">
        <f t="shared" si="6"/>
        <v>524733</v>
      </c>
      <c r="K32" s="21">
        <f t="shared" si="6"/>
        <v>197549</v>
      </c>
      <c r="L32" s="21">
        <f t="shared" si="6"/>
        <v>254669</v>
      </c>
      <c r="M32" s="21">
        <f t="shared" si="6"/>
        <v>214984</v>
      </c>
      <c r="N32" s="21">
        <f t="shared" si="6"/>
        <v>667202</v>
      </c>
      <c r="O32" s="21">
        <f t="shared" si="6"/>
        <v>216621</v>
      </c>
      <c r="P32" s="21">
        <f t="shared" si="6"/>
        <v>181683</v>
      </c>
      <c r="Q32" s="21">
        <f t="shared" si="6"/>
        <v>237725</v>
      </c>
      <c r="R32" s="21">
        <f t="shared" si="6"/>
        <v>636029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1827964</v>
      </c>
      <c r="X32" s="21">
        <f t="shared" si="6"/>
        <v>2681121</v>
      </c>
      <c r="Y32" s="21">
        <f t="shared" si="6"/>
        <v>-853157</v>
      </c>
      <c r="Z32" s="4">
        <f>+IF(X32&lt;&gt;0,+(Y32/X32)*100,0)</f>
        <v>-31.820906255256666</v>
      </c>
      <c r="AA32" s="19">
        <f>SUM(AA33:AA37)</f>
        <v>3663571</v>
      </c>
    </row>
    <row r="33" spans="1:27" ht="12.75">
      <c r="A33" s="5" t="s">
        <v>36</v>
      </c>
      <c r="B33" s="3"/>
      <c r="C33" s="22">
        <v>3048794</v>
      </c>
      <c r="D33" s="22"/>
      <c r="E33" s="23">
        <v>2437683</v>
      </c>
      <c r="F33" s="24">
        <v>2848750</v>
      </c>
      <c r="G33" s="24">
        <v>155598</v>
      </c>
      <c r="H33" s="24">
        <v>147424</v>
      </c>
      <c r="I33" s="24">
        <v>160438</v>
      </c>
      <c r="J33" s="24">
        <v>463460</v>
      </c>
      <c r="K33" s="24">
        <v>164736</v>
      </c>
      <c r="L33" s="24">
        <v>230424</v>
      </c>
      <c r="M33" s="24">
        <v>189432</v>
      </c>
      <c r="N33" s="24">
        <v>584592</v>
      </c>
      <c r="O33" s="24">
        <v>184825</v>
      </c>
      <c r="P33" s="24">
        <v>148820</v>
      </c>
      <c r="Q33" s="24">
        <v>204231</v>
      </c>
      <c r="R33" s="24">
        <v>537876</v>
      </c>
      <c r="S33" s="24"/>
      <c r="T33" s="24"/>
      <c r="U33" s="24"/>
      <c r="V33" s="24"/>
      <c r="W33" s="24">
        <v>1585928</v>
      </c>
      <c r="X33" s="24">
        <v>1857686</v>
      </c>
      <c r="Y33" s="24">
        <v>-271758</v>
      </c>
      <c r="Z33" s="6">
        <v>-14.63</v>
      </c>
      <c r="AA33" s="22">
        <v>2848750</v>
      </c>
    </row>
    <row r="34" spans="1:27" ht="12.75">
      <c r="A34" s="5" t="s">
        <v>37</v>
      </c>
      <c r="B34" s="3"/>
      <c r="C34" s="22">
        <v>1295277</v>
      </c>
      <c r="D34" s="22"/>
      <c r="E34" s="23">
        <v>1426979</v>
      </c>
      <c r="F34" s="24">
        <v>814821</v>
      </c>
      <c r="G34" s="24">
        <v>14497</v>
      </c>
      <c r="H34" s="24">
        <v>14246</v>
      </c>
      <c r="I34" s="24">
        <v>32530</v>
      </c>
      <c r="J34" s="24">
        <v>61273</v>
      </c>
      <c r="K34" s="24">
        <v>32813</v>
      </c>
      <c r="L34" s="24">
        <v>24245</v>
      </c>
      <c r="M34" s="24">
        <v>25552</v>
      </c>
      <c r="N34" s="24">
        <v>82610</v>
      </c>
      <c r="O34" s="24">
        <v>31796</v>
      </c>
      <c r="P34" s="24">
        <v>32863</v>
      </c>
      <c r="Q34" s="24">
        <v>33494</v>
      </c>
      <c r="R34" s="24">
        <v>98153</v>
      </c>
      <c r="S34" s="24"/>
      <c r="T34" s="24"/>
      <c r="U34" s="24"/>
      <c r="V34" s="24"/>
      <c r="W34" s="24">
        <v>242036</v>
      </c>
      <c r="X34" s="24">
        <v>823435</v>
      </c>
      <c r="Y34" s="24">
        <v>-581399</v>
      </c>
      <c r="Z34" s="6">
        <v>-70.61</v>
      </c>
      <c r="AA34" s="22">
        <v>814821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10394907</v>
      </c>
      <c r="D38" s="19">
        <f>SUM(D39:D41)</f>
        <v>0</v>
      </c>
      <c r="E38" s="20">
        <f t="shared" si="7"/>
        <v>9283030</v>
      </c>
      <c r="F38" s="21">
        <f t="shared" si="7"/>
        <v>9249712</v>
      </c>
      <c r="G38" s="21">
        <f t="shared" si="7"/>
        <v>568727</v>
      </c>
      <c r="H38" s="21">
        <f t="shared" si="7"/>
        <v>534354</v>
      </c>
      <c r="I38" s="21">
        <f t="shared" si="7"/>
        <v>738853</v>
      </c>
      <c r="J38" s="21">
        <f t="shared" si="7"/>
        <v>1841934</v>
      </c>
      <c r="K38" s="21">
        <f t="shared" si="7"/>
        <v>675061</v>
      </c>
      <c r="L38" s="21">
        <f t="shared" si="7"/>
        <v>712399</v>
      </c>
      <c r="M38" s="21">
        <f t="shared" si="7"/>
        <v>566857</v>
      </c>
      <c r="N38" s="21">
        <f t="shared" si="7"/>
        <v>1954317</v>
      </c>
      <c r="O38" s="21">
        <f t="shared" si="7"/>
        <v>482508</v>
      </c>
      <c r="P38" s="21">
        <f t="shared" si="7"/>
        <v>765605</v>
      </c>
      <c r="Q38" s="21">
        <f t="shared" si="7"/>
        <v>622725</v>
      </c>
      <c r="R38" s="21">
        <f t="shared" si="7"/>
        <v>1870838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5667089</v>
      </c>
      <c r="X38" s="21">
        <f t="shared" si="7"/>
        <v>6946790</v>
      </c>
      <c r="Y38" s="21">
        <f t="shared" si="7"/>
        <v>-1279701</v>
      </c>
      <c r="Z38" s="4">
        <f>+IF(X38&lt;&gt;0,+(Y38/X38)*100,0)</f>
        <v>-18.421472363494505</v>
      </c>
      <c r="AA38" s="19">
        <f>SUM(AA39:AA41)</f>
        <v>9249712</v>
      </c>
    </row>
    <row r="39" spans="1:27" ht="12.75">
      <c r="A39" s="5" t="s">
        <v>42</v>
      </c>
      <c r="B39" s="3"/>
      <c r="C39" s="22">
        <v>1560854</v>
      </c>
      <c r="D39" s="22"/>
      <c r="E39" s="23">
        <v>2029212</v>
      </c>
      <c r="F39" s="24">
        <v>1993730</v>
      </c>
      <c r="G39" s="24">
        <v>134587</v>
      </c>
      <c r="H39" s="24">
        <v>131111</v>
      </c>
      <c r="I39" s="24">
        <v>129051</v>
      </c>
      <c r="J39" s="24">
        <v>394749</v>
      </c>
      <c r="K39" s="24">
        <v>129064</v>
      </c>
      <c r="L39" s="24">
        <v>193474</v>
      </c>
      <c r="M39" s="24">
        <v>153041</v>
      </c>
      <c r="N39" s="24">
        <v>475579</v>
      </c>
      <c r="O39" s="24">
        <v>149292</v>
      </c>
      <c r="P39" s="24">
        <v>146433</v>
      </c>
      <c r="Q39" s="24">
        <v>146619</v>
      </c>
      <c r="R39" s="24">
        <v>442344</v>
      </c>
      <c r="S39" s="24"/>
      <c r="T39" s="24"/>
      <c r="U39" s="24"/>
      <c r="V39" s="24"/>
      <c r="W39" s="24">
        <v>1312672</v>
      </c>
      <c r="X39" s="24">
        <v>1507399</v>
      </c>
      <c r="Y39" s="24">
        <v>-194727</v>
      </c>
      <c r="Z39" s="6">
        <v>-12.92</v>
      </c>
      <c r="AA39" s="22">
        <v>1993730</v>
      </c>
    </row>
    <row r="40" spans="1:27" ht="12.75">
      <c r="A40" s="5" t="s">
        <v>43</v>
      </c>
      <c r="B40" s="3"/>
      <c r="C40" s="22">
        <v>8779441</v>
      </c>
      <c r="D40" s="22"/>
      <c r="E40" s="23">
        <v>7184345</v>
      </c>
      <c r="F40" s="24">
        <v>7206550</v>
      </c>
      <c r="G40" s="24">
        <v>434089</v>
      </c>
      <c r="H40" s="24">
        <v>403192</v>
      </c>
      <c r="I40" s="24">
        <v>604681</v>
      </c>
      <c r="J40" s="24">
        <v>1441962</v>
      </c>
      <c r="K40" s="24">
        <v>545976</v>
      </c>
      <c r="L40" s="24">
        <v>518925</v>
      </c>
      <c r="M40" s="24">
        <v>413816</v>
      </c>
      <c r="N40" s="24">
        <v>1478717</v>
      </c>
      <c r="O40" s="24">
        <v>333216</v>
      </c>
      <c r="P40" s="24">
        <v>619172</v>
      </c>
      <c r="Q40" s="24">
        <v>475063</v>
      </c>
      <c r="R40" s="24">
        <v>1427451</v>
      </c>
      <c r="S40" s="24"/>
      <c r="T40" s="24"/>
      <c r="U40" s="24"/>
      <c r="V40" s="24"/>
      <c r="W40" s="24">
        <v>4348130</v>
      </c>
      <c r="X40" s="24">
        <v>5395306</v>
      </c>
      <c r="Y40" s="24">
        <v>-1047176</v>
      </c>
      <c r="Z40" s="6">
        <v>-19.41</v>
      </c>
      <c r="AA40" s="22">
        <v>7206550</v>
      </c>
    </row>
    <row r="41" spans="1:27" ht="12.75">
      <c r="A41" s="5" t="s">
        <v>44</v>
      </c>
      <c r="B41" s="3"/>
      <c r="C41" s="22">
        <v>54612</v>
      </c>
      <c r="D41" s="22"/>
      <c r="E41" s="23">
        <v>69473</v>
      </c>
      <c r="F41" s="24">
        <v>49432</v>
      </c>
      <c r="G41" s="24">
        <v>51</v>
      </c>
      <c r="H41" s="24">
        <v>51</v>
      </c>
      <c r="I41" s="24">
        <v>5121</v>
      </c>
      <c r="J41" s="24">
        <v>5223</v>
      </c>
      <c r="K41" s="24">
        <v>21</v>
      </c>
      <c r="L41" s="24"/>
      <c r="M41" s="24"/>
      <c r="N41" s="24">
        <v>21</v>
      </c>
      <c r="O41" s="24"/>
      <c r="P41" s="24"/>
      <c r="Q41" s="24">
        <v>1043</v>
      </c>
      <c r="R41" s="24">
        <v>1043</v>
      </c>
      <c r="S41" s="24"/>
      <c r="T41" s="24"/>
      <c r="U41" s="24"/>
      <c r="V41" s="24"/>
      <c r="W41" s="24">
        <v>6287</v>
      </c>
      <c r="X41" s="24">
        <v>44085</v>
      </c>
      <c r="Y41" s="24">
        <v>-37798</v>
      </c>
      <c r="Z41" s="6">
        <v>-85.74</v>
      </c>
      <c r="AA41" s="22">
        <v>49432</v>
      </c>
    </row>
    <row r="42" spans="1:27" ht="12.75">
      <c r="A42" s="2" t="s">
        <v>45</v>
      </c>
      <c r="B42" s="8"/>
      <c r="C42" s="19">
        <f aca="true" t="shared" si="8" ref="C42:Y42">SUM(C43:C46)</f>
        <v>62136023</v>
      </c>
      <c r="D42" s="19">
        <f>SUM(D43:D46)</f>
        <v>0</v>
      </c>
      <c r="E42" s="20">
        <f t="shared" si="8"/>
        <v>70770001</v>
      </c>
      <c r="F42" s="21">
        <f t="shared" si="8"/>
        <v>65445196</v>
      </c>
      <c r="G42" s="21">
        <f t="shared" si="8"/>
        <v>1351092</v>
      </c>
      <c r="H42" s="21">
        <f t="shared" si="8"/>
        <v>3690448</v>
      </c>
      <c r="I42" s="21">
        <f t="shared" si="8"/>
        <v>4569348</v>
      </c>
      <c r="J42" s="21">
        <f t="shared" si="8"/>
        <v>9610888</v>
      </c>
      <c r="K42" s="21">
        <f t="shared" si="8"/>
        <v>4334206</v>
      </c>
      <c r="L42" s="21">
        <f t="shared" si="8"/>
        <v>4090777</v>
      </c>
      <c r="M42" s="21">
        <f t="shared" si="8"/>
        <v>2262205</v>
      </c>
      <c r="N42" s="21">
        <f t="shared" si="8"/>
        <v>10687188</v>
      </c>
      <c r="O42" s="21">
        <f t="shared" si="8"/>
        <v>2916195</v>
      </c>
      <c r="P42" s="21">
        <f t="shared" si="8"/>
        <v>3133611</v>
      </c>
      <c r="Q42" s="21">
        <f t="shared" si="8"/>
        <v>3737894</v>
      </c>
      <c r="R42" s="21">
        <f t="shared" si="8"/>
        <v>9787700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30085776</v>
      </c>
      <c r="X42" s="21">
        <f t="shared" si="8"/>
        <v>50318605</v>
      </c>
      <c r="Y42" s="21">
        <f t="shared" si="8"/>
        <v>-20232829</v>
      </c>
      <c r="Z42" s="4">
        <f>+IF(X42&lt;&gt;0,+(Y42/X42)*100,0)</f>
        <v>-40.20943943100171</v>
      </c>
      <c r="AA42" s="19">
        <f>SUM(AA43:AA46)</f>
        <v>65445196</v>
      </c>
    </row>
    <row r="43" spans="1:27" ht="12.75">
      <c r="A43" s="5" t="s">
        <v>46</v>
      </c>
      <c r="B43" s="3"/>
      <c r="C43" s="22">
        <v>28794522</v>
      </c>
      <c r="D43" s="22"/>
      <c r="E43" s="23">
        <v>38458165</v>
      </c>
      <c r="F43" s="24">
        <v>34520177</v>
      </c>
      <c r="G43" s="24">
        <v>154578</v>
      </c>
      <c r="H43" s="24">
        <v>2515381</v>
      </c>
      <c r="I43" s="24">
        <v>3206914</v>
      </c>
      <c r="J43" s="24">
        <v>5876873</v>
      </c>
      <c r="K43" s="24">
        <v>2887716</v>
      </c>
      <c r="L43" s="24">
        <v>1847195</v>
      </c>
      <c r="M43" s="24">
        <v>317483</v>
      </c>
      <c r="N43" s="24">
        <v>5052394</v>
      </c>
      <c r="O43" s="24">
        <v>1645512</v>
      </c>
      <c r="P43" s="24">
        <v>1659609</v>
      </c>
      <c r="Q43" s="24">
        <v>1854655</v>
      </c>
      <c r="R43" s="24">
        <v>5159776</v>
      </c>
      <c r="S43" s="24"/>
      <c r="T43" s="24"/>
      <c r="U43" s="24"/>
      <c r="V43" s="24"/>
      <c r="W43" s="24">
        <v>16089043</v>
      </c>
      <c r="X43" s="24">
        <v>27065419</v>
      </c>
      <c r="Y43" s="24">
        <v>-10976376</v>
      </c>
      <c r="Z43" s="6">
        <v>-40.55</v>
      </c>
      <c r="AA43" s="22">
        <v>34520177</v>
      </c>
    </row>
    <row r="44" spans="1:27" ht="12.75">
      <c r="A44" s="5" t="s">
        <v>47</v>
      </c>
      <c r="B44" s="3"/>
      <c r="C44" s="22">
        <v>14870469</v>
      </c>
      <c r="D44" s="22"/>
      <c r="E44" s="23">
        <v>13682331</v>
      </c>
      <c r="F44" s="24">
        <v>12552894</v>
      </c>
      <c r="G44" s="24">
        <v>384101</v>
      </c>
      <c r="H44" s="24">
        <v>425209</v>
      </c>
      <c r="I44" s="24">
        <v>535644</v>
      </c>
      <c r="J44" s="24">
        <v>1344954</v>
      </c>
      <c r="K44" s="24">
        <v>567360</v>
      </c>
      <c r="L44" s="24">
        <v>791942</v>
      </c>
      <c r="M44" s="24">
        <v>796039</v>
      </c>
      <c r="N44" s="24">
        <v>2155341</v>
      </c>
      <c r="O44" s="24">
        <v>440975</v>
      </c>
      <c r="P44" s="24">
        <v>468864</v>
      </c>
      <c r="Q44" s="24">
        <v>880272</v>
      </c>
      <c r="R44" s="24">
        <v>1790111</v>
      </c>
      <c r="S44" s="24"/>
      <c r="T44" s="24"/>
      <c r="U44" s="24"/>
      <c r="V44" s="24"/>
      <c r="W44" s="24">
        <v>5290406</v>
      </c>
      <c r="X44" s="24">
        <v>9675073</v>
      </c>
      <c r="Y44" s="24">
        <v>-4384667</v>
      </c>
      <c r="Z44" s="6">
        <v>-45.32</v>
      </c>
      <c r="AA44" s="22">
        <v>12552894</v>
      </c>
    </row>
    <row r="45" spans="1:27" ht="12.75">
      <c r="A45" s="5" t="s">
        <v>48</v>
      </c>
      <c r="B45" s="3"/>
      <c r="C45" s="25">
        <v>5138037</v>
      </c>
      <c r="D45" s="25"/>
      <c r="E45" s="26">
        <v>6844044</v>
      </c>
      <c r="F45" s="27">
        <v>5357336</v>
      </c>
      <c r="G45" s="27">
        <v>186159</v>
      </c>
      <c r="H45" s="27">
        <v>169188</v>
      </c>
      <c r="I45" s="27">
        <v>212660</v>
      </c>
      <c r="J45" s="27">
        <v>568007</v>
      </c>
      <c r="K45" s="27">
        <v>210698</v>
      </c>
      <c r="L45" s="27">
        <v>317912</v>
      </c>
      <c r="M45" s="27">
        <v>211240</v>
      </c>
      <c r="N45" s="27">
        <v>739850</v>
      </c>
      <c r="O45" s="27">
        <v>185236</v>
      </c>
      <c r="P45" s="27">
        <v>195196</v>
      </c>
      <c r="Q45" s="27">
        <v>195710</v>
      </c>
      <c r="R45" s="27">
        <v>576142</v>
      </c>
      <c r="S45" s="27"/>
      <c r="T45" s="27"/>
      <c r="U45" s="27"/>
      <c r="V45" s="27"/>
      <c r="W45" s="27">
        <v>1883999</v>
      </c>
      <c r="X45" s="27">
        <v>4374027</v>
      </c>
      <c r="Y45" s="27">
        <v>-2490028</v>
      </c>
      <c r="Z45" s="7">
        <v>-56.93</v>
      </c>
      <c r="AA45" s="25">
        <v>5357336</v>
      </c>
    </row>
    <row r="46" spans="1:27" ht="12.75">
      <c r="A46" s="5" t="s">
        <v>49</v>
      </c>
      <c r="B46" s="3"/>
      <c r="C46" s="22">
        <v>13332995</v>
      </c>
      <c r="D46" s="22"/>
      <c r="E46" s="23">
        <v>11785461</v>
      </c>
      <c r="F46" s="24">
        <v>13014789</v>
      </c>
      <c r="G46" s="24">
        <v>626254</v>
      </c>
      <c r="H46" s="24">
        <v>580670</v>
      </c>
      <c r="I46" s="24">
        <v>614130</v>
      </c>
      <c r="J46" s="24">
        <v>1821054</v>
      </c>
      <c r="K46" s="24">
        <v>668432</v>
      </c>
      <c r="L46" s="24">
        <v>1133728</v>
      </c>
      <c r="M46" s="24">
        <v>937443</v>
      </c>
      <c r="N46" s="24">
        <v>2739603</v>
      </c>
      <c r="O46" s="24">
        <v>644472</v>
      </c>
      <c r="P46" s="24">
        <v>809942</v>
      </c>
      <c r="Q46" s="24">
        <v>807257</v>
      </c>
      <c r="R46" s="24">
        <v>2261671</v>
      </c>
      <c r="S46" s="24"/>
      <c r="T46" s="24"/>
      <c r="U46" s="24"/>
      <c r="V46" s="24"/>
      <c r="W46" s="24">
        <v>6822328</v>
      </c>
      <c r="X46" s="24">
        <v>9204086</v>
      </c>
      <c r="Y46" s="24">
        <v>-2381758</v>
      </c>
      <c r="Z46" s="6">
        <v>-25.88</v>
      </c>
      <c r="AA46" s="22">
        <v>13014789</v>
      </c>
    </row>
    <row r="47" spans="1:27" ht="12.75">
      <c r="A47" s="2" t="s">
        <v>50</v>
      </c>
      <c r="B47" s="8" t="s">
        <v>51</v>
      </c>
      <c r="C47" s="19">
        <v>101168</v>
      </c>
      <c r="D47" s="19"/>
      <c r="E47" s="20">
        <v>119848</v>
      </c>
      <c r="F47" s="21">
        <v>120485</v>
      </c>
      <c r="G47" s="21">
        <v>2905</v>
      </c>
      <c r="H47" s="21">
        <v>2905</v>
      </c>
      <c r="I47" s="21">
        <v>6396</v>
      </c>
      <c r="J47" s="21">
        <v>12206</v>
      </c>
      <c r="K47" s="21">
        <v>3230</v>
      </c>
      <c r="L47" s="21">
        <v>2905</v>
      </c>
      <c r="M47" s="21">
        <v>2905</v>
      </c>
      <c r="N47" s="21">
        <v>9040</v>
      </c>
      <c r="O47" s="21">
        <v>2905</v>
      </c>
      <c r="P47" s="21">
        <v>2905</v>
      </c>
      <c r="Q47" s="21">
        <v>3341</v>
      </c>
      <c r="R47" s="21">
        <v>9151</v>
      </c>
      <c r="S47" s="21"/>
      <c r="T47" s="21"/>
      <c r="U47" s="21"/>
      <c r="V47" s="21"/>
      <c r="W47" s="21">
        <v>30397</v>
      </c>
      <c r="X47" s="21">
        <v>90137</v>
      </c>
      <c r="Y47" s="21">
        <v>-59740</v>
      </c>
      <c r="Z47" s="4">
        <v>-66.28</v>
      </c>
      <c r="AA47" s="19">
        <v>120485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108776796</v>
      </c>
      <c r="D48" s="40">
        <f>+D28+D32+D38+D42+D47</f>
        <v>0</v>
      </c>
      <c r="E48" s="41">
        <f t="shared" si="9"/>
        <v>121195238</v>
      </c>
      <c r="F48" s="42">
        <f t="shared" si="9"/>
        <v>115708186</v>
      </c>
      <c r="G48" s="42">
        <f t="shared" si="9"/>
        <v>4006220</v>
      </c>
      <c r="H48" s="42">
        <f t="shared" si="9"/>
        <v>6342329</v>
      </c>
      <c r="I48" s="42">
        <f t="shared" si="9"/>
        <v>7513460</v>
      </c>
      <c r="J48" s="42">
        <f t="shared" si="9"/>
        <v>17862009</v>
      </c>
      <c r="K48" s="42">
        <f t="shared" si="9"/>
        <v>7986928</v>
      </c>
      <c r="L48" s="42">
        <f t="shared" si="9"/>
        <v>7563099</v>
      </c>
      <c r="M48" s="42">
        <f t="shared" si="9"/>
        <v>5867463</v>
      </c>
      <c r="N48" s="42">
        <f t="shared" si="9"/>
        <v>21417490</v>
      </c>
      <c r="O48" s="42">
        <f t="shared" si="9"/>
        <v>5488912</v>
      </c>
      <c r="P48" s="42">
        <f t="shared" si="9"/>
        <v>8795551</v>
      </c>
      <c r="Q48" s="42">
        <f t="shared" si="9"/>
        <v>7233839</v>
      </c>
      <c r="R48" s="42">
        <f t="shared" si="9"/>
        <v>21518302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60797801</v>
      </c>
      <c r="X48" s="42">
        <f t="shared" si="9"/>
        <v>87329988</v>
      </c>
      <c r="Y48" s="42">
        <f t="shared" si="9"/>
        <v>-26532187</v>
      </c>
      <c r="Z48" s="43">
        <f>+IF(X48&lt;&gt;0,+(Y48/X48)*100,0)</f>
        <v>-30.381530568857972</v>
      </c>
      <c r="AA48" s="40">
        <f>+AA28+AA32+AA38+AA42+AA47</f>
        <v>115708186</v>
      </c>
    </row>
    <row r="49" spans="1:27" ht="12.75">
      <c r="A49" s="14" t="s">
        <v>88</v>
      </c>
      <c r="B49" s="15"/>
      <c r="C49" s="44">
        <f aca="true" t="shared" si="10" ref="C49:Y49">+C25-C48</f>
        <v>52462976</v>
      </c>
      <c r="D49" s="44">
        <f>+D25-D48</f>
        <v>0</v>
      </c>
      <c r="E49" s="45">
        <f t="shared" si="10"/>
        <v>40615396</v>
      </c>
      <c r="F49" s="46">
        <f t="shared" si="10"/>
        <v>37986677</v>
      </c>
      <c r="G49" s="46">
        <f t="shared" si="10"/>
        <v>13446362</v>
      </c>
      <c r="H49" s="46">
        <f t="shared" si="10"/>
        <v>-1074443</v>
      </c>
      <c r="I49" s="46">
        <f t="shared" si="10"/>
        <v>-3285194</v>
      </c>
      <c r="J49" s="46">
        <f t="shared" si="10"/>
        <v>9086725</v>
      </c>
      <c r="K49" s="46">
        <f t="shared" si="10"/>
        <v>5740655</v>
      </c>
      <c r="L49" s="46">
        <f t="shared" si="10"/>
        <v>4359676</v>
      </c>
      <c r="M49" s="46">
        <f t="shared" si="10"/>
        <v>1737438</v>
      </c>
      <c r="N49" s="46">
        <f t="shared" si="10"/>
        <v>11837769</v>
      </c>
      <c r="O49" s="46">
        <f t="shared" si="10"/>
        <v>-427549</v>
      </c>
      <c r="P49" s="46">
        <f t="shared" si="10"/>
        <v>-743279</v>
      </c>
      <c r="Q49" s="46">
        <f t="shared" si="10"/>
        <v>24046341</v>
      </c>
      <c r="R49" s="46">
        <f t="shared" si="10"/>
        <v>22875513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43800007</v>
      </c>
      <c r="X49" s="46">
        <f>IF(F25=F48,0,X25-X48)</f>
        <v>30396889</v>
      </c>
      <c r="Y49" s="46">
        <f t="shared" si="10"/>
        <v>13403118</v>
      </c>
      <c r="Z49" s="47">
        <f>+IF(X49&lt;&gt;0,+(Y49/X49)*100,0)</f>
        <v>44.09371630103331</v>
      </c>
      <c r="AA49" s="44">
        <f>+AA25-AA48</f>
        <v>37986677</v>
      </c>
    </row>
    <row r="50" spans="1:27" ht="12.7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2020-05-18T20:39:50Z</dcterms:created>
  <dcterms:modified xsi:type="dcterms:W3CDTF">2020-05-18T20:41:05Z</dcterms:modified>
  <cp:category/>
  <cp:version/>
  <cp:contentType/>
  <cp:contentStatus/>
</cp:coreProperties>
</file>